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ЕДЛОГ ФП 2023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<sst xmlns="http://schemas.openxmlformats.org/spreadsheetml/2006/main" count="192" uniqueCount="115">
  <si>
    <t>Ред. бр.</t>
  </si>
  <si>
    <t>О П И С</t>
  </si>
  <si>
    <t>НАКНАДЕ У НАТУРИ</t>
  </si>
  <si>
    <t>СТАЛНИ ТРОШКОВИ</t>
  </si>
  <si>
    <t>Трошкови платног промета</t>
  </si>
  <si>
    <t>НАКНАДЕ ТРОШКОВА ЗА ЗАПОСЛЕНЕ</t>
  </si>
  <si>
    <t>ТРОШКОВИ ПУТОВАЊА</t>
  </si>
  <si>
    <t>УСЛУГЕ ПО УГОВОРУ</t>
  </si>
  <si>
    <t>Репрезентација</t>
  </si>
  <si>
    <t>Остале опште услуге</t>
  </si>
  <si>
    <t>ТЕКУЋЕ ПОПРАВКЕ И ОДРЖАВАЊЕ</t>
  </si>
  <si>
    <t>МАТРИЈАЛ</t>
  </si>
  <si>
    <t>ПОРЕЗИ, ОБАВЕЗНЕ ТАКСЕ И КАЗНЕ</t>
  </si>
  <si>
    <t>ЗГРАДЕ И ГРАЂЕВИНСКИ ОБЈЕКТИ</t>
  </si>
  <si>
    <t>МАШИНЕ И ОПРЕМА</t>
  </si>
  <si>
    <t>Опрема за јавну безбедност</t>
  </si>
  <si>
    <t>КЊИГЕ У БИБЛИОТЕЦИ</t>
  </si>
  <si>
    <t>СОЦИЈАЛНА ДАВАЊА ЗАПОСЛЕНИМА</t>
  </si>
  <si>
    <t>ПЛАТЕ , ДОДАЦИ И НАКН.ЗАПОСЛЕНИХ  ( ЗАРАДЕ )</t>
  </si>
  <si>
    <t>Допринос за пио</t>
  </si>
  <si>
    <t>Допринос за здравствено осигурање</t>
  </si>
  <si>
    <t>Допринос за незапосленост</t>
  </si>
  <si>
    <t>УКУПНИ ТРОШКОВИ</t>
  </si>
  <si>
    <t>СОЦ. ДОПРИНОСИ НА ТЕРЕТ ПОСЛОДАВЦА</t>
  </si>
  <si>
    <t>ОСНОВНА ШКОЛА "ИВО АНДРИЋ" ПРАЊАНИ</t>
  </si>
  <si>
    <t>ОПШТИНА ГОРЊИ МИЛАНОВАЦ</t>
  </si>
  <si>
    <t>НОВЧАНЕ КАЗНЕ И ПЕНАЛЕ ПО РЕШЕЊУ СУДОВА</t>
  </si>
  <si>
    <t>Новчане казне и пенали по решењу судова</t>
  </si>
  <si>
    <t>Р Е П У Б Л И К А    С Р Б И Ј А</t>
  </si>
  <si>
    <t>П Р А Њ А Н И</t>
  </si>
  <si>
    <t>Услуге образовања и усавршавања запослених</t>
  </si>
  <si>
    <t>НАГРАДЕ ЗАПОСЛЕНИМА И ОСТ.ПОС.РАСХОДИ</t>
  </si>
  <si>
    <t>Плате , додаци и накнаде запослених</t>
  </si>
  <si>
    <t>Накнаде у натури</t>
  </si>
  <si>
    <t>Исплата накнада за време одсуст.с посла на терет фонд.</t>
  </si>
  <si>
    <t>Отпремнине и помоћи</t>
  </si>
  <si>
    <t>Помоћ у медицинском лечењу запосленог</t>
  </si>
  <si>
    <t>Накнаде трошкова за  запослене</t>
  </si>
  <si>
    <t>Награде запосленима и остали посебни расходи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</si>
  <si>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</si>
  <si>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</si>
  <si>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</si>
  <si>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</si>
  <si>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службених  путовања у земљи</t>
  </si>
  <si>
    <t>Трошкви путовања  ученика</t>
  </si>
  <si>
    <t>Административне услуге</t>
  </si>
  <si>
    <t>Компјутерске услуге</t>
  </si>
  <si>
    <t xml:space="preserve">Услуге информисања </t>
  </si>
  <si>
    <t>Стручне услуге</t>
  </si>
  <si>
    <t>Услуге за домаћинство и угоститељство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</si>
  <si>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</si>
  <si>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</si>
  <si>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</si>
  <si>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 за пољопривреду</t>
  </si>
  <si>
    <t>Материјали за образовање и усавршавање запослених</t>
  </si>
  <si>
    <t>Материјал за саобраћај</t>
  </si>
  <si>
    <t>Материјал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</si>
  <si>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</si>
  <si>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</si>
  <si>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</si>
  <si>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Остали порези</t>
  </si>
  <si>
    <t>Обавезне  таксе</t>
  </si>
  <si>
    <t>Новчане казне</t>
  </si>
  <si>
    <t>Капитално одржавање зграда и објеката</t>
  </si>
  <si>
    <t>Пројектно планирање</t>
  </si>
  <si>
    <t>Изградња зграда и објеката</t>
  </si>
  <si>
    <t xml:space="preserve">Куповина зграда и  објеката 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</si>
  <si>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</si>
  <si>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</si>
  <si>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</si>
  <si>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</si>
  <si>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</si>
  <si>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</si>
  <si>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Нематеријална  имовина</t>
  </si>
  <si>
    <t>Трошкови путовања у оквиру редовног рада</t>
  </si>
  <si>
    <t>Остали трошкови транспорта</t>
  </si>
  <si>
    <t>СПЕЦИЈАЛИЗОВАНЕ УСЛУГЕ</t>
  </si>
  <si>
    <t>Медицинске услуге</t>
  </si>
  <si>
    <t>Услуге очувања жив.средине, науке и геодетске услуге</t>
  </si>
  <si>
    <t>Специјализоване услуге</t>
  </si>
  <si>
    <t xml:space="preserve">УКУПНО СВЕ </t>
  </si>
  <si>
    <t>Материјали за одржавање хигијене</t>
  </si>
  <si>
    <t>извори</t>
  </si>
  <si>
    <t>07</t>
  </si>
  <si>
    <t>01</t>
  </si>
  <si>
    <t>16</t>
  </si>
  <si>
    <t>08</t>
  </si>
  <si>
    <t>Општина Г.Милановац</t>
  </si>
  <si>
    <t>04</t>
  </si>
  <si>
    <t>Екон.
 Класиф.</t>
  </si>
  <si>
    <t xml:space="preserve">МПНТР </t>
  </si>
  <si>
    <t xml:space="preserve">Родитељски динар </t>
  </si>
  <si>
    <t>Сопствени приходи</t>
  </si>
  <si>
    <t>ДОНАЦИЈЕ од физичких и правних лица</t>
  </si>
  <si>
    <t>Опрема за производњу, моторна, 
непокретна и немоторна опрема</t>
  </si>
  <si>
    <t>Деловодни број : XXXX</t>
  </si>
  <si>
    <t>budzet 2022.</t>
  </si>
  <si>
    <t>po  resenju 15.600.000</t>
  </si>
  <si>
    <t>ИНФЛАЦИЈА 5.3%</t>
  </si>
  <si>
    <t>Датум : 21.06.2022.</t>
  </si>
  <si>
    <t>2025</t>
  </si>
  <si>
    <t>4.5%</t>
  </si>
  <si>
    <t xml:space="preserve">  ПРЕДЛОГ  Финанисијског   плана    ОШ "Иво  Андрић"  Прањани    за  2023.год., пројекције 2024.,2025.</t>
  </si>
  <si>
    <t>извори-07</t>
  </si>
  <si>
    <t>основни буџет</t>
  </si>
  <si>
    <t>ЕТШ"Књаз Милош"</t>
  </si>
  <si>
    <t>Трошкови путовања у иностранству</t>
  </si>
  <si>
    <t>Донације Црвеном крсту</t>
  </si>
  <si>
    <t xml:space="preserve">  Финанисијског   плана    ЕТШ"Кљаз Милош" за  2023.год.</t>
  </si>
  <si>
    <t>дитектор школе</t>
  </si>
  <si>
    <t>Катарина Недељковић</t>
  </si>
  <si>
    <t>Трошкви превоза  ученика</t>
  </si>
  <si>
    <t>друга измена финансијског плана</t>
  </si>
  <si>
    <t>Датум : 02.10.2023</t>
  </si>
  <si>
    <t>Деловодни број : 908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</si>
</sst>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;[Red]#,##0.00"/>
  </numFmts>
  <fonts count="5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1"/>
      <color indexed="10"/>
      <name val="Arial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i/>
      <sz val="11"/>
      <name val="Calibri"/>
      <family val="2"/>
    </font>
    <font>
      <b/>
      <sz val="12"/>
      <name val="Cambria"/>
      <family val="1"/>
    </font>
    <font>
      <b/>
      <i/>
      <sz val="11"/>
      <color indexed="60"/>
      <name val="Calibri"/>
      <family val="2"/>
    </font>
    <font>
      <b/>
      <sz val="10"/>
      <color indexed="60"/>
      <name val="Arial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1"/>
      <color rgb="FFC00000"/>
      <name val="Calibri"/>
      <family val="2"/>
    </font>
    <font>
      <b/>
      <sz val="10"/>
      <color rgb="FFC00000"/>
      <name val="Arial"/>
      <family val="2"/>
    </font>
    <font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B2B2B2"/>
      </left>
      <right>
        <color indexed="63"/>
      </right>
      <top style="medium"/>
      <bottom style="thin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50" fillId="0" borderId="0" xfId="0" applyFont="1" applyAlignment="1">
      <alignment/>
    </xf>
    <xf numFmtId="0" fontId="25" fillId="32" borderId="10" xfId="46" applyFont="1" applyFill="1" applyBorder="1" applyAlignment="1">
      <alignment horizontal="left"/>
    </xf>
    <xf numFmtId="0" fontId="25" fillId="32" borderId="10" xfId="46" applyFont="1" applyFill="1" applyBorder="1" applyAlignment="1">
      <alignment/>
    </xf>
    <xf numFmtId="4" fontId="25" fillId="32" borderId="10" xfId="46" applyNumberFormat="1" applyFont="1" applyFill="1" applyBorder="1" applyAlignment="1">
      <alignment horizontal="left"/>
    </xf>
    <xf numFmtId="0" fontId="50" fillId="0" borderId="0" xfId="0" applyFont="1" applyBorder="1" applyAlignment="1">
      <alignment/>
    </xf>
    <xf numFmtId="4" fontId="51" fillId="32" borderId="10" xfId="46" applyNumberFormat="1" applyFont="1" applyFill="1" applyBorder="1" applyAlignment="1">
      <alignment horizontal="left"/>
    </xf>
    <xf numFmtId="0" fontId="52" fillId="0" borderId="0" xfId="0" applyFont="1" applyAlignment="1">
      <alignment/>
    </xf>
    <xf numFmtId="0" fontId="28" fillId="0" borderId="10" xfId="46" applyFont="1" applyBorder="1" applyAlignment="1">
      <alignment horizontal="right" vertical="center"/>
    </xf>
    <xf numFmtId="0" fontId="28" fillId="0" borderId="10" xfId="46" applyFont="1" applyBorder="1" applyAlignment="1">
      <alignment horizontal="left" vertical="center"/>
    </xf>
    <xf numFmtId="4" fontId="28" fillId="0" borderId="10" xfId="46" applyNumberFormat="1" applyFont="1" applyBorder="1" applyAlignment="1">
      <alignment vertical="center"/>
    </xf>
    <xf numFmtId="4" fontId="28" fillId="0" borderId="10" xfId="46" applyNumberFormat="1" applyFont="1" applyBorder="1" applyAlignment="1">
      <alignment horizontal="center" vertical="center" wrapText="1"/>
    </xf>
    <xf numFmtId="4" fontId="28" fillId="0" borderId="10" xfId="46" applyNumberFormat="1" applyFont="1" applyBorder="1" applyAlignment="1">
      <alignment vertical="center" wrapText="1"/>
    </xf>
    <xf numFmtId="4" fontId="28" fillId="0" borderId="10" xfId="46" applyNumberFormat="1" applyFont="1" applyFill="1" applyBorder="1" applyAlignment="1">
      <alignment horizontal="right"/>
    </xf>
    <xf numFmtId="0" fontId="28" fillId="0" borderId="10" xfId="46" applyFont="1" applyBorder="1" applyAlignment="1">
      <alignment horizontal="right"/>
    </xf>
    <xf numFmtId="0" fontId="28" fillId="0" borderId="10" xfId="46" applyFont="1" applyBorder="1" applyAlignment="1">
      <alignment/>
    </xf>
    <xf numFmtId="4" fontId="28" fillId="0" borderId="10" xfId="46" applyNumberFormat="1" applyFont="1" applyBorder="1" applyAlignment="1">
      <alignment/>
    </xf>
    <xf numFmtId="4" fontId="28" fillId="0" borderId="10" xfId="46" applyNumberFormat="1" applyFont="1" applyBorder="1" applyAlignment="1">
      <alignment horizontal="center" vertical="center"/>
    </xf>
    <xf numFmtId="0" fontId="28" fillId="0" borderId="10" xfId="46" applyFont="1" applyFill="1" applyBorder="1" applyAlignment="1">
      <alignment horizontal="right"/>
    </xf>
    <xf numFmtId="4" fontId="28" fillId="0" borderId="10" xfId="46" applyNumberFormat="1" applyFont="1" applyFill="1" applyBorder="1" applyAlignment="1">
      <alignment vertical="center"/>
    </xf>
    <xf numFmtId="4" fontId="28" fillId="0" borderId="10" xfId="46" applyNumberFormat="1" applyFont="1" applyFill="1" applyBorder="1" applyAlignment="1">
      <alignment horizontal="left"/>
    </xf>
    <xf numFmtId="4" fontId="28" fillId="0" borderId="10" xfId="46" applyNumberFormat="1" applyFont="1" applyFill="1" applyBorder="1" applyAlignment="1">
      <alignment horizontal="center" vertical="center"/>
    </xf>
    <xf numFmtId="0" fontId="28" fillId="0" borderId="10" xfId="46" applyFont="1" applyBorder="1" applyAlignment="1">
      <alignment/>
    </xf>
    <xf numFmtId="0" fontId="28" fillId="0" borderId="10" xfId="46" applyFont="1" applyFill="1" applyBorder="1" applyAlignment="1">
      <alignment/>
    </xf>
    <xf numFmtId="0" fontId="28" fillId="0" borderId="10" xfId="46" applyFont="1" applyFill="1" applyBorder="1" applyAlignment="1">
      <alignment/>
    </xf>
    <xf numFmtId="4" fontId="28" fillId="0" borderId="10" xfId="46" applyNumberFormat="1" applyFont="1" applyFill="1" applyBorder="1" applyAlignment="1">
      <alignment/>
    </xf>
    <xf numFmtId="0" fontId="28" fillId="0" borderId="10" xfId="46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28" fillId="0" borderId="10" xfId="46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1" fillId="0" borderId="10" xfId="46" applyNumberFormat="1" applyFont="1" applyBorder="1" applyAlignment="1">
      <alignment horizontal="center" vertical="center" wrapText="1"/>
    </xf>
    <xf numFmtId="4" fontId="51" fillId="0" borderId="10" xfId="46" applyNumberFormat="1" applyFont="1" applyBorder="1" applyAlignment="1">
      <alignment/>
    </xf>
    <xf numFmtId="4" fontId="51" fillId="0" borderId="10" xfId="46" applyNumberFormat="1" applyFont="1" applyFill="1" applyBorder="1" applyAlignment="1">
      <alignment/>
    </xf>
    <xf numFmtId="4" fontId="51" fillId="0" borderId="10" xfId="46" applyNumberFormat="1" applyFont="1" applyFill="1" applyBorder="1" applyAlignment="1">
      <alignment horizontal="right"/>
    </xf>
    <xf numFmtId="4" fontId="51" fillId="0" borderId="10" xfId="46" applyNumberFormat="1" applyFont="1" applyFill="1" applyBorder="1" applyAlignment="1">
      <alignment/>
    </xf>
    <xf numFmtId="4" fontId="51" fillId="0" borderId="10" xfId="46" applyNumberFormat="1" applyFont="1" applyFill="1" applyBorder="1" applyAlignment="1">
      <alignment horizontal="left"/>
    </xf>
    <xf numFmtId="0" fontId="28" fillId="0" borderId="11" xfId="46" applyFont="1" applyBorder="1" applyAlignment="1">
      <alignment horizontal="center" vertical="center" wrapText="1"/>
    </xf>
    <xf numFmtId="0" fontId="28" fillId="0" borderId="11" xfId="46" applyFont="1" applyBorder="1" applyAlignment="1">
      <alignment horizontal="center"/>
    </xf>
    <xf numFmtId="0" fontId="28" fillId="0" borderId="11" xfId="46" applyFont="1" applyFill="1" applyBorder="1" applyAlignment="1">
      <alignment horizontal="center"/>
    </xf>
    <xf numFmtId="0" fontId="25" fillId="0" borderId="12" xfId="55" applyFont="1" applyFill="1" applyBorder="1" applyAlignment="1">
      <alignment vertical="center" wrapText="1"/>
    </xf>
    <xf numFmtId="0" fontId="25" fillId="0" borderId="13" xfId="55" applyFont="1" applyFill="1" applyBorder="1" applyAlignment="1">
      <alignment vertical="center"/>
    </xf>
    <xf numFmtId="0" fontId="25" fillId="0" borderId="13" xfId="55" applyFont="1" applyFill="1" applyBorder="1" applyAlignment="1">
      <alignment horizontal="center" vertical="center"/>
    </xf>
    <xf numFmtId="49" fontId="51" fillId="0" borderId="13" xfId="55" applyNumberFormat="1" applyFont="1" applyFill="1" applyBorder="1" applyAlignment="1">
      <alignment horizontal="center" vertical="center" wrapText="1"/>
    </xf>
    <xf numFmtId="49" fontId="25" fillId="0" borderId="13" xfId="55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4" fontId="25" fillId="0" borderId="10" xfId="46" applyNumberFormat="1" applyFont="1" applyBorder="1" applyAlignment="1">
      <alignment vertical="center"/>
    </xf>
    <xf numFmtId="0" fontId="29" fillId="33" borderId="0" xfId="0" applyFont="1" applyFill="1" applyAlignment="1">
      <alignment horizontal="right"/>
    </xf>
    <xf numFmtId="4" fontId="29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23" fillId="0" borderId="0" xfId="0" applyNumberFormat="1" applyFont="1" applyAlignment="1">
      <alignment/>
    </xf>
    <xf numFmtId="4" fontId="25" fillId="0" borderId="10" xfId="46" applyNumberFormat="1" applyFont="1" applyFill="1" applyBorder="1" applyAlignment="1">
      <alignment/>
    </xf>
    <xf numFmtId="4" fontId="25" fillId="0" borderId="10" xfId="46" applyNumberFormat="1" applyFont="1" applyBorder="1" applyAlignment="1">
      <alignment/>
    </xf>
    <xf numFmtId="0" fontId="53" fillId="0" borderId="11" xfId="46" applyFont="1" applyBorder="1" applyAlignment="1">
      <alignment horizontal="center"/>
    </xf>
    <xf numFmtId="0" fontId="53" fillId="0" borderId="10" xfId="46" applyFont="1" applyBorder="1" applyAlignment="1">
      <alignment horizontal="right"/>
    </xf>
    <xf numFmtId="0" fontId="53" fillId="0" borderId="10" xfId="46" applyFont="1" applyBorder="1" applyAlignment="1">
      <alignment/>
    </xf>
    <xf numFmtId="4" fontId="53" fillId="0" borderId="10" xfId="46" applyNumberFormat="1" applyFont="1" applyFill="1" applyBorder="1" applyAlignment="1">
      <alignment/>
    </xf>
    <xf numFmtId="4" fontId="53" fillId="0" borderId="10" xfId="46" applyNumberFormat="1" applyFont="1" applyBorder="1" applyAlignment="1">
      <alignment/>
    </xf>
    <xf numFmtId="0" fontId="54" fillId="0" borderId="0" xfId="0" applyFont="1" applyAlignment="1">
      <alignment/>
    </xf>
    <xf numFmtId="4" fontId="51" fillId="34" borderId="10" xfId="46" applyNumberFormat="1" applyFont="1" applyFill="1" applyBorder="1" applyAlignment="1">
      <alignment horizontal="left"/>
    </xf>
    <xf numFmtId="0" fontId="25" fillId="34" borderId="11" xfId="46" applyFont="1" applyFill="1" applyBorder="1" applyAlignment="1">
      <alignment horizontal="center"/>
    </xf>
    <xf numFmtId="0" fontId="25" fillId="34" borderId="10" xfId="46" applyFont="1" applyFill="1" applyBorder="1" applyAlignment="1">
      <alignment horizontal="left"/>
    </xf>
    <xf numFmtId="0" fontId="25" fillId="34" borderId="10" xfId="46" applyFont="1" applyFill="1" applyBorder="1" applyAlignment="1">
      <alignment/>
    </xf>
    <xf numFmtId="0" fontId="25" fillId="34" borderId="14" xfId="46" applyFont="1" applyFill="1" applyBorder="1" applyAlignment="1">
      <alignment horizontal="right" vertical="center"/>
    </xf>
    <xf numFmtId="0" fontId="25" fillId="34" borderId="15" xfId="46" applyFont="1" applyFill="1" applyBorder="1" applyAlignment="1">
      <alignment horizontal="right" vertical="center"/>
    </xf>
    <xf numFmtId="0" fontId="25" fillId="34" borderId="16" xfId="46" applyFont="1" applyFill="1" applyBorder="1" applyAlignment="1">
      <alignment horizontal="center"/>
    </xf>
    <xf numFmtId="0" fontId="25" fillId="34" borderId="17" xfId="46" applyFont="1" applyFill="1" applyBorder="1" applyAlignment="1">
      <alignment horizontal="left"/>
    </xf>
    <xf numFmtId="0" fontId="25" fillId="34" borderId="17" xfId="46" applyFont="1" applyFill="1" applyBorder="1" applyAlignment="1">
      <alignment/>
    </xf>
    <xf numFmtId="4" fontId="51" fillId="34" borderId="17" xfId="46" applyNumberFormat="1" applyFont="1" applyFill="1" applyBorder="1" applyAlignment="1">
      <alignment horizontal="left"/>
    </xf>
    <xf numFmtId="4" fontId="25" fillId="34" borderId="17" xfId="46" applyNumberFormat="1" applyFont="1" applyFill="1" applyBorder="1" applyAlignment="1">
      <alignment horizontal="left"/>
    </xf>
    <xf numFmtId="4" fontId="25" fillId="34" borderId="10" xfId="46" applyNumberFormat="1" applyFont="1" applyFill="1" applyBorder="1" applyAlignment="1">
      <alignment horizontal="left"/>
    </xf>
    <xf numFmtId="4" fontId="25" fillId="34" borderId="15" xfId="46" applyNumberFormat="1" applyFont="1" applyFill="1" applyBorder="1" applyAlignment="1">
      <alignment horizontal="right" vertical="center"/>
    </xf>
    <xf numFmtId="4" fontId="25" fillId="0" borderId="10" xfId="46" applyNumberFormat="1" applyFont="1" applyFill="1" applyBorder="1" applyAlignment="1">
      <alignment/>
    </xf>
    <xf numFmtId="4" fontId="25" fillId="0" borderId="10" xfId="46" applyNumberFormat="1" applyFont="1" applyFill="1" applyBorder="1" applyAlignment="1">
      <alignment horizontal="right"/>
    </xf>
    <xf numFmtId="4" fontId="51" fillId="35" borderId="10" xfId="46" applyNumberFormat="1" applyFont="1" applyFill="1" applyBorder="1" applyAlignment="1">
      <alignment/>
    </xf>
    <xf numFmtId="0" fontId="51" fillId="32" borderId="10" xfId="55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0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5" fillId="0" borderId="10" xfId="55" applyFont="1" applyFill="1" applyBorder="1" applyAlignment="1">
      <alignment vertical="center" wrapText="1"/>
    </xf>
    <xf numFmtId="0" fontId="25" fillId="0" borderId="10" xfId="55" applyFont="1" applyFill="1" applyBorder="1" applyAlignment="1">
      <alignment vertical="center"/>
    </xf>
    <xf numFmtId="0" fontId="25" fillId="0" borderId="10" xfId="55" applyFont="1" applyFill="1" applyBorder="1" applyAlignment="1">
      <alignment horizontal="center" vertical="center"/>
    </xf>
    <xf numFmtId="49" fontId="51" fillId="0" borderId="10" xfId="55" applyNumberFormat="1" applyFont="1" applyFill="1" applyBorder="1" applyAlignment="1">
      <alignment horizontal="center" vertical="center" wrapText="1"/>
    </xf>
    <xf numFmtId="49" fontId="25" fillId="0" borderId="10" xfId="55" applyNumberFormat="1" applyFont="1" applyFill="1" applyBorder="1" applyAlignment="1">
      <alignment horizontal="center" vertical="center" wrapText="1"/>
    </xf>
    <xf numFmtId="0" fontId="25" fillId="32" borderId="10" xfId="46" applyFont="1" applyFill="1" applyBorder="1" applyAlignment="1">
      <alignment horizontal="center"/>
    </xf>
    <xf numFmtId="0" fontId="28" fillId="0" borderId="10" xfId="46" applyFont="1" applyBorder="1" applyAlignment="1">
      <alignment horizontal="center" vertical="center" wrapText="1"/>
    </xf>
    <xf numFmtId="4" fontId="25" fillId="36" borderId="10" xfId="46" applyNumberFormat="1" applyFont="1" applyFill="1" applyBorder="1" applyAlignment="1">
      <alignment horizontal="right"/>
    </xf>
    <xf numFmtId="0" fontId="28" fillId="0" borderId="10" xfId="46" applyFont="1" applyBorder="1" applyAlignment="1">
      <alignment horizontal="center"/>
    </xf>
    <xf numFmtId="0" fontId="28" fillId="0" borderId="10" xfId="46" applyFont="1" applyFill="1" applyBorder="1" applyAlignment="1">
      <alignment horizontal="center"/>
    </xf>
    <xf numFmtId="4" fontId="25" fillId="32" borderId="10" xfId="46" applyNumberFormat="1" applyFont="1" applyFill="1" applyBorder="1" applyAlignment="1">
      <alignment horizontal="right"/>
    </xf>
    <xf numFmtId="0" fontId="25" fillId="32" borderId="10" xfId="46" applyFont="1" applyFill="1" applyBorder="1" applyAlignment="1">
      <alignment horizontal="right" vertical="center"/>
    </xf>
    <xf numFmtId="4" fontId="51" fillId="32" borderId="10" xfId="46" applyNumberFormat="1" applyFont="1" applyFill="1" applyBorder="1" applyAlignment="1">
      <alignment horizontal="right" vertical="center"/>
    </xf>
    <xf numFmtId="4" fontId="25" fillId="32" borderId="10" xfId="46" applyNumberFormat="1" applyFont="1" applyFill="1" applyBorder="1" applyAlignment="1">
      <alignment horizontal="right" vertical="center"/>
    </xf>
    <xf numFmtId="4" fontId="55" fillId="0" borderId="10" xfId="46" applyNumberFormat="1" applyFont="1" applyBorder="1" applyAlignment="1">
      <alignment/>
    </xf>
    <xf numFmtId="0" fontId="51" fillId="32" borderId="10" xfId="55" applyFont="1" applyBorder="1" applyAlignment="1">
      <alignment horizontal="center" vertical="center" wrapText="1"/>
    </xf>
    <xf numFmtId="0" fontId="25" fillId="32" borderId="10" xfId="55" applyFont="1" applyBorder="1" applyAlignment="1">
      <alignment horizontal="center" vertical="center"/>
    </xf>
    <xf numFmtId="49" fontId="25" fillId="32" borderId="10" xfId="55" applyNumberFormat="1" applyFont="1" applyBorder="1" applyAlignment="1">
      <alignment horizontal="center" vertical="center" wrapText="1"/>
    </xf>
    <xf numFmtId="0" fontId="25" fillId="32" borderId="10" xfId="55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48" fillId="32" borderId="18" xfId="55" applyNumberFormat="1" applyFont="1" applyBorder="1" applyAlignment="1">
      <alignment horizontal="center"/>
    </xf>
    <xf numFmtId="171" fontId="48" fillId="32" borderId="19" xfId="55" applyNumberFormat="1" applyFont="1" applyBorder="1" applyAlignment="1">
      <alignment horizontal="center"/>
    </xf>
    <xf numFmtId="171" fontId="48" fillId="32" borderId="20" xfId="55" applyNumberFormat="1" applyFont="1" applyBorder="1" applyAlignment="1">
      <alignment horizontal="center"/>
    </xf>
    <xf numFmtId="0" fontId="25" fillId="34" borderId="21" xfId="55" applyFont="1" applyFill="1" applyBorder="1" applyAlignment="1">
      <alignment horizontal="center" vertical="center" wrapText="1"/>
    </xf>
    <xf numFmtId="0" fontId="25" fillId="34" borderId="14" xfId="55" applyFont="1" applyFill="1" applyBorder="1" applyAlignment="1">
      <alignment horizontal="center" vertical="center" wrapText="1"/>
    </xf>
    <xf numFmtId="0" fontId="25" fillId="34" borderId="22" xfId="55" applyFont="1" applyFill="1" applyBorder="1" applyAlignment="1">
      <alignment horizontal="center" vertical="center" wrapText="1"/>
    </xf>
    <xf numFmtId="0" fontId="25" fillId="34" borderId="23" xfId="55" applyFont="1" applyFill="1" applyBorder="1" applyAlignment="1">
      <alignment horizontal="center" vertical="center"/>
    </xf>
    <xf numFmtId="0" fontId="25" fillId="34" borderId="10" xfId="55" applyFont="1" applyFill="1" applyBorder="1" applyAlignment="1">
      <alignment horizontal="center" vertical="center"/>
    </xf>
    <xf numFmtId="0" fontId="25" fillId="34" borderId="10" xfId="55" applyFont="1" applyFill="1" applyBorder="1" applyAlignment="1">
      <alignment horizontal="center" vertical="center" wrapText="1"/>
    </xf>
    <xf numFmtId="49" fontId="25" fillId="34" borderId="10" xfId="55" applyNumberFormat="1" applyFont="1" applyFill="1" applyBorder="1" applyAlignment="1">
      <alignment horizontal="center" vertical="center" wrapText="1"/>
    </xf>
    <xf numFmtId="171" fontId="48" fillId="34" borderId="10" xfId="55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</xdr:row>
      <xdr:rowOff>66675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067550" y="333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723900</xdr:colOff>
      <xdr:row>3</xdr:row>
      <xdr:rowOff>76200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723900</xdr:colOff>
      <xdr:row>2</xdr:row>
      <xdr:rowOff>76200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90575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9"/>
  <sheetViews>
    <sheetView tabSelected="1" view="pageLayout" zoomScale="97" zoomScalePageLayoutView="97" workbookViewId="0" topLeftCell="A62">
      <selection activeCell="E87" sqref="E87"/>
    </sheetView>
  </sheetViews>
  <sheetFormatPr defaultColWidth="9.140625" defaultRowHeight="12.75"/>
  <cols>
    <col min="1" max="1" width="7.00390625" style="0" customWidth="1"/>
    <col min="2" max="2" width="6.28125" style="12" customWidth="1"/>
    <col min="3" max="3" width="10.140625" style="0" customWidth="1"/>
    <col min="4" max="4" width="40.57421875" style="9" customWidth="1"/>
    <col min="5" max="5" width="17.00390625" style="20" customWidth="1"/>
    <col min="6" max="6" width="14.00390625" style="9" customWidth="1"/>
    <col min="7" max="7" width="13.28125" style="9" customWidth="1"/>
    <col min="8" max="8" width="13.421875" style="9" customWidth="1"/>
    <col min="9" max="9" width="16.8515625" style="9" customWidth="1"/>
    <col min="10" max="10" width="21.00390625" style="44" customWidth="1"/>
  </cols>
  <sheetData>
    <row r="1" spans="2:10" ht="21" customHeight="1">
      <c r="B1"/>
      <c r="C1" s="114" t="s">
        <v>28</v>
      </c>
      <c r="D1" s="114"/>
      <c r="E1" s="14"/>
      <c r="F1" s="3"/>
      <c r="G1" s="3"/>
      <c r="H1" s="3"/>
      <c r="I1" s="3"/>
      <c r="J1" s="43"/>
    </row>
    <row r="2" spans="2:10" ht="18" customHeight="1">
      <c r="B2"/>
      <c r="C2" s="114" t="s">
        <v>105</v>
      </c>
      <c r="D2" s="114"/>
      <c r="E2" s="14"/>
      <c r="F2" s="3"/>
      <c r="G2" s="3"/>
      <c r="H2" s="3"/>
      <c r="I2" s="3"/>
      <c r="J2" s="43"/>
    </row>
    <row r="3" spans="2:10" ht="16.5" customHeight="1">
      <c r="B3"/>
      <c r="C3" s="114" t="s">
        <v>25</v>
      </c>
      <c r="D3" s="114"/>
      <c r="E3" s="14"/>
      <c r="F3" s="3"/>
      <c r="G3" s="3"/>
      <c r="H3" s="3"/>
      <c r="I3" s="3"/>
      <c r="J3" s="43"/>
    </row>
    <row r="4" spans="2:10" ht="17.25" customHeight="1">
      <c r="B4"/>
      <c r="C4" s="114" t="s">
        <v>114</v>
      </c>
      <c r="D4" s="114"/>
      <c r="E4" s="14"/>
      <c r="F4" s="3"/>
      <c r="G4" s="3"/>
      <c r="H4" s="3"/>
      <c r="I4" s="3"/>
      <c r="J4" s="43"/>
    </row>
    <row r="5" spans="2:10" ht="19.5" customHeight="1">
      <c r="B5"/>
      <c r="C5" s="114" t="s">
        <v>113</v>
      </c>
      <c r="D5" s="114"/>
      <c r="E5" s="14"/>
      <c r="F5" s="3"/>
      <c r="G5" s="3"/>
      <c r="H5" s="3"/>
      <c r="I5" s="3"/>
      <c r="J5" s="43"/>
    </row>
    <row r="6" spans="2:10" ht="19.5" customHeight="1" thickBot="1">
      <c r="B6"/>
      <c r="C6" s="114"/>
      <c r="D6" s="114"/>
      <c r="E6" s="14"/>
      <c r="F6" s="3"/>
      <c r="G6" s="3"/>
      <c r="H6" s="3"/>
      <c r="I6" s="3"/>
      <c r="J6" s="43"/>
    </row>
    <row r="7" spans="2:10" ht="18" customHeight="1" thickBot="1">
      <c r="B7" s="8"/>
      <c r="C7" s="7"/>
      <c r="D7"/>
      <c r="E7" s="115" t="s">
        <v>108</v>
      </c>
      <c r="F7" s="116"/>
      <c r="G7" s="116"/>
      <c r="H7" s="116"/>
      <c r="I7" s="117"/>
      <c r="J7" s="7"/>
    </row>
    <row r="8" spans="2:10" ht="15">
      <c r="B8" s="8"/>
      <c r="C8" s="7"/>
      <c r="D8" s="13"/>
      <c r="E8" s="18"/>
      <c r="F8" s="13" t="s">
        <v>112</v>
      </c>
      <c r="G8" s="13"/>
      <c r="H8" s="13"/>
      <c r="I8" s="13"/>
      <c r="J8" s="7"/>
    </row>
    <row r="9" spans="2:10" s="4" customFormat="1" ht="45" customHeight="1">
      <c r="B9" s="113" t="s">
        <v>0</v>
      </c>
      <c r="C9" s="113" t="s">
        <v>89</v>
      </c>
      <c r="D9" s="111" t="s">
        <v>1</v>
      </c>
      <c r="E9" s="110" t="s">
        <v>87</v>
      </c>
      <c r="F9" s="113" t="s">
        <v>90</v>
      </c>
      <c r="G9" s="112" t="s">
        <v>91</v>
      </c>
      <c r="H9" s="112" t="s">
        <v>93</v>
      </c>
      <c r="I9" s="113" t="s">
        <v>92</v>
      </c>
      <c r="J9" s="113" t="s">
        <v>80</v>
      </c>
    </row>
    <row r="10" spans="2:10" s="4" customFormat="1" ht="26.25" customHeight="1">
      <c r="B10" s="113"/>
      <c r="C10" s="111"/>
      <c r="D10" s="111"/>
      <c r="E10" s="89" t="s">
        <v>104</v>
      </c>
      <c r="F10" s="113"/>
      <c r="G10" s="112"/>
      <c r="H10" s="112"/>
      <c r="I10" s="113"/>
      <c r="J10" s="113"/>
    </row>
    <row r="11" spans="2:10" s="4" customFormat="1" ht="14.25" customHeight="1">
      <c r="B11" s="95"/>
      <c r="C11" s="96"/>
      <c r="D11" s="97" t="s">
        <v>82</v>
      </c>
      <c r="E11" s="98" t="s">
        <v>83</v>
      </c>
      <c r="F11" s="99" t="s">
        <v>84</v>
      </c>
      <c r="G11" s="99" t="s">
        <v>85</v>
      </c>
      <c r="H11" s="99" t="s">
        <v>86</v>
      </c>
      <c r="I11" s="99" t="s">
        <v>88</v>
      </c>
      <c r="J11" s="113"/>
    </row>
    <row r="12" spans="2:10" s="4" customFormat="1" ht="21" customHeight="1">
      <c r="B12" s="100">
        <v>1</v>
      </c>
      <c r="C12" s="15">
        <v>411</v>
      </c>
      <c r="D12" s="16" t="s">
        <v>18</v>
      </c>
      <c r="E12" s="19">
        <f aca="true" t="shared" si="0" ref="E12:J12">E13</f>
        <v>0</v>
      </c>
      <c r="F12" s="17">
        <f t="shared" si="0"/>
        <v>54576000</v>
      </c>
      <c r="G12" s="17">
        <f t="shared" si="0"/>
        <v>0</v>
      </c>
      <c r="H12" s="17">
        <f t="shared" si="0"/>
        <v>0</v>
      </c>
      <c r="I12" s="17">
        <f t="shared" si="0"/>
        <v>50000</v>
      </c>
      <c r="J12" s="17">
        <f t="shared" si="0"/>
        <v>54626000</v>
      </c>
    </row>
    <row r="13" spans="2:10" s="2" customFormat="1" ht="14.25" customHeight="1">
      <c r="B13" s="101"/>
      <c r="C13" s="21">
        <v>4111</v>
      </c>
      <c r="D13" s="22" t="s">
        <v>32</v>
      </c>
      <c r="E13" s="45"/>
      <c r="F13" s="60">
        <v>54576000</v>
      </c>
      <c r="G13" s="24"/>
      <c r="H13" s="25"/>
      <c r="I13" s="25">
        <v>50000</v>
      </c>
      <c r="J13" s="102">
        <f>SUM(E13:I13)</f>
        <v>54626000</v>
      </c>
    </row>
    <row r="14" spans="2:10" s="4" customFormat="1" ht="14.25" customHeight="1">
      <c r="B14" s="100">
        <v>2</v>
      </c>
      <c r="C14" s="15">
        <v>412</v>
      </c>
      <c r="D14" s="16" t="s">
        <v>23</v>
      </c>
      <c r="E14" s="19">
        <f aca="true" t="shared" si="1" ref="E14:J14">SUM(E15:E17)</f>
        <v>0</v>
      </c>
      <c r="F14" s="17">
        <f t="shared" si="1"/>
        <v>8800000</v>
      </c>
      <c r="G14" s="17">
        <f t="shared" si="1"/>
        <v>0</v>
      </c>
      <c r="H14" s="17">
        <f t="shared" si="1"/>
        <v>0</v>
      </c>
      <c r="I14" s="17">
        <f t="shared" si="1"/>
        <v>25000</v>
      </c>
      <c r="J14" s="17">
        <f t="shared" si="1"/>
        <v>8825000</v>
      </c>
    </row>
    <row r="15" spans="2:10" s="2" customFormat="1" ht="14.25" customHeight="1">
      <c r="B15" s="101"/>
      <c r="C15" s="21">
        <v>4121</v>
      </c>
      <c r="D15" s="22" t="s">
        <v>19</v>
      </c>
      <c r="E15" s="45"/>
      <c r="F15" s="60">
        <v>6000000</v>
      </c>
      <c r="G15" s="24"/>
      <c r="H15" s="25"/>
      <c r="I15" s="25">
        <v>15000</v>
      </c>
      <c r="J15" s="102">
        <f>SUM(E15:I15)</f>
        <v>6015000</v>
      </c>
    </row>
    <row r="16" spans="2:10" s="2" customFormat="1" ht="14.25" customHeight="1">
      <c r="B16" s="101"/>
      <c r="C16" s="21">
        <v>4122</v>
      </c>
      <c r="D16" s="22" t="s">
        <v>20</v>
      </c>
      <c r="E16" s="45"/>
      <c r="F16" s="60">
        <v>2800000</v>
      </c>
      <c r="G16" s="24"/>
      <c r="H16" s="25"/>
      <c r="I16" s="25">
        <v>10000</v>
      </c>
      <c r="J16" s="102">
        <f>SUM(E16:I16)</f>
        <v>2810000</v>
      </c>
    </row>
    <row r="17" spans="2:10" s="2" customFormat="1" ht="15" customHeight="1">
      <c r="B17" s="101"/>
      <c r="C17" s="21">
        <v>4123</v>
      </c>
      <c r="D17" s="22" t="s">
        <v>21</v>
      </c>
      <c r="E17" s="45"/>
      <c r="F17" s="23"/>
      <c r="G17" s="24"/>
      <c r="H17" s="25"/>
      <c r="I17" s="25"/>
      <c r="J17" s="102">
        <f>SUM(E17:I17)</f>
        <v>0</v>
      </c>
    </row>
    <row r="18" spans="2:10" s="4" customFormat="1" ht="15">
      <c r="B18" s="100">
        <v>3</v>
      </c>
      <c r="C18" s="15">
        <v>413</v>
      </c>
      <c r="D18" s="16" t="s">
        <v>2</v>
      </c>
      <c r="E18" s="19">
        <f aca="true" t="shared" si="2" ref="E18:J18">E19</f>
        <v>15000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15000</v>
      </c>
    </row>
    <row r="19" spans="2:10" s="3" customFormat="1" ht="15">
      <c r="B19" s="103"/>
      <c r="C19" s="27">
        <v>4131</v>
      </c>
      <c r="D19" s="28" t="s">
        <v>33</v>
      </c>
      <c r="E19" s="46">
        <v>15000</v>
      </c>
      <c r="F19" s="29"/>
      <c r="G19" s="29"/>
      <c r="H19" s="29"/>
      <c r="I19" s="29"/>
      <c r="J19" s="102">
        <f>SUM(E19:I19)</f>
        <v>15000</v>
      </c>
    </row>
    <row r="20" spans="2:10" s="4" customFormat="1" ht="15">
      <c r="B20" s="100">
        <v>4</v>
      </c>
      <c r="C20" s="15">
        <v>414</v>
      </c>
      <c r="D20" s="16" t="s">
        <v>17</v>
      </c>
      <c r="E20" s="19">
        <f aca="true" t="shared" si="3" ref="E20:J20">SUM(E21:E23)</f>
        <v>50000</v>
      </c>
      <c r="F20" s="17">
        <f t="shared" si="3"/>
        <v>850000</v>
      </c>
      <c r="G20" s="17">
        <f t="shared" si="3"/>
        <v>0</v>
      </c>
      <c r="H20" s="17">
        <f t="shared" si="3"/>
        <v>0</v>
      </c>
      <c r="I20" s="17">
        <f t="shared" si="3"/>
        <v>0</v>
      </c>
      <c r="J20" s="17">
        <f t="shared" si="3"/>
        <v>900000</v>
      </c>
    </row>
    <row r="21" spans="2:10" s="3" customFormat="1" ht="15">
      <c r="B21" s="103"/>
      <c r="C21" s="27">
        <v>4141</v>
      </c>
      <c r="D21" s="28" t="s">
        <v>34</v>
      </c>
      <c r="E21" s="46"/>
      <c r="F21" s="29"/>
      <c r="G21" s="29"/>
      <c r="H21" s="29"/>
      <c r="I21" s="29"/>
      <c r="J21" s="102">
        <f>SUM(E21:I21)</f>
        <v>0</v>
      </c>
    </row>
    <row r="22" spans="2:10" s="3" customFormat="1" ht="15">
      <c r="B22" s="103"/>
      <c r="C22" s="27">
        <v>4143</v>
      </c>
      <c r="D22" s="28" t="s">
        <v>35</v>
      </c>
      <c r="E22" s="46">
        <v>50000</v>
      </c>
      <c r="F22" s="38"/>
      <c r="G22" s="29"/>
      <c r="H22" s="29"/>
      <c r="I22" s="29"/>
      <c r="J22" s="102">
        <f>SUM(E22:I22)</f>
        <v>50000</v>
      </c>
    </row>
    <row r="23" spans="2:10" s="3" customFormat="1" ht="15">
      <c r="B23" s="103"/>
      <c r="C23" s="27">
        <v>4144</v>
      </c>
      <c r="D23" s="28" t="s">
        <v>36</v>
      </c>
      <c r="E23" s="88">
        <v>0</v>
      </c>
      <c r="F23" s="29">
        <v>850000</v>
      </c>
      <c r="G23" s="29"/>
      <c r="H23" s="29"/>
      <c r="I23" s="29"/>
      <c r="J23" s="102">
        <f>SUM(E23:I23)</f>
        <v>850000</v>
      </c>
    </row>
    <row r="24" spans="2:10" s="4" customFormat="1" ht="15">
      <c r="B24" s="100">
        <v>5</v>
      </c>
      <c r="C24" s="15">
        <v>415</v>
      </c>
      <c r="D24" s="16" t="s">
        <v>5</v>
      </c>
      <c r="E24" s="19">
        <f aca="true" t="shared" si="4" ref="E24:J24">E25</f>
        <v>1050000</v>
      </c>
      <c r="F24" s="17">
        <f t="shared" si="4"/>
        <v>0</v>
      </c>
      <c r="G24" s="17">
        <f t="shared" si="4"/>
        <v>0</v>
      </c>
      <c r="H24" s="17">
        <f t="shared" si="4"/>
        <v>0</v>
      </c>
      <c r="I24" s="17">
        <f t="shared" si="4"/>
        <v>0</v>
      </c>
      <c r="J24" s="17">
        <f t="shared" si="4"/>
        <v>1050000</v>
      </c>
    </row>
    <row r="25" spans="2:10" s="3" customFormat="1" ht="15">
      <c r="B25" s="103"/>
      <c r="C25" s="27">
        <v>4151</v>
      </c>
      <c r="D25" s="28" t="s">
        <v>37</v>
      </c>
      <c r="E25" s="88">
        <v>1050000</v>
      </c>
      <c r="F25" s="29"/>
      <c r="G25" s="29"/>
      <c r="H25" s="29"/>
      <c r="I25" s="29"/>
      <c r="J25" s="102">
        <f>SUM(E25:I25)</f>
        <v>1050000</v>
      </c>
    </row>
    <row r="26" spans="2:10" s="6" customFormat="1" ht="15">
      <c r="B26" s="100">
        <v>6</v>
      </c>
      <c r="C26" s="15">
        <v>416</v>
      </c>
      <c r="D26" s="16" t="s">
        <v>31</v>
      </c>
      <c r="E26" s="19">
        <f aca="true" t="shared" si="5" ref="E26:J26">SUM(E27:E27)</f>
        <v>2000000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17">
        <f t="shared" si="5"/>
        <v>2000000</v>
      </c>
    </row>
    <row r="27" spans="2:10" s="3" customFormat="1" ht="15">
      <c r="B27" s="103"/>
      <c r="C27" s="27">
        <v>4161</v>
      </c>
      <c r="D27" s="28" t="s">
        <v>38</v>
      </c>
      <c r="E27" s="88">
        <v>2000000</v>
      </c>
      <c r="F27" s="29"/>
      <c r="G27" s="29"/>
      <c r="H27" s="29"/>
      <c r="I27" s="29"/>
      <c r="J27" s="102">
        <f>SUM(E27:I27)</f>
        <v>2000000</v>
      </c>
    </row>
    <row r="28" spans="2:10" s="4" customFormat="1" ht="15">
      <c r="B28" s="100">
        <v>7</v>
      </c>
      <c r="C28" s="15">
        <v>421</v>
      </c>
      <c r="D28" s="16" t="s">
        <v>3</v>
      </c>
      <c r="E28" s="19">
        <f aca="true" t="shared" si="6" ref="E28:J28">SUM(E29:E33)</f>
        <v>1440000</v>
      </c>
      <c r="F28" s="17">
        <f t="shared" si="6"/>
        <v>0</v>
      </c>
      <c r="G28" s="17">
        <f t="shared" si="6"/>
        <v>5000</v>
      </c>
      <c r="H28" s="17">
        <f t="shared" si="6"/>
        <v>2000</v>
      </c>
      <c r="I28" s="17">
        <f t="shared" si="6"/>
        <v>5000</v>
      </c>
      <c r="J28" s="17">
        <f t="shared" si="6"/>
        <v>1452000</v>
      </c>
    </row>
    <row r="29" spans="2:10" s="3" customFormat="1" ht="15">
      <c r="B29" s="103"/>
      <c r="C29" s="27">
        <v>4211</v>
      </c>
      <c r="D29" s="28" t="s">
        <v>4</v>
      </c>
      <c r="E29" s="46">
        <v>110000</v>
      </c>
      <c r="F29" s="30"/>
      <c r="G29" s="29">
        <v>5000</v>
      </c>
      <c r="H29" s="29">
        <v>2000</v>
      </c>
      <c r="I29" s="29">
        <v>5000</v>
      </c>
      <c r="J29" s="102">
        <f>SUM(E29:I29)</f>
        <v>122000</v>
      </c>
    </row>
    <row r="30" spans="2:10" s="3" customFormat="1" ht="15">
      <c r="B30" s="103"/>
      <c r="C30" s="27">
        <v>4212</v>
      </c>
      <c r="D30" s="28" t="s">
        <v>39</v>
      </c>
      <c r="E30" s="88">
        <v>785000</v>
      </c>
      <c r="F30" s="30"/>
      <c r="G30" s="29"/>
      <c r="H30" s="29"/>
      <c r="I30" s="29"/>
      <c r="J30" s="102">
        <f>SUM(E30:I30)</f>
        <v>785000</v>
      </c>
    </row>
    <row r="31" spans="2:10" s="3" customFormat="1" ht="15">
      <c r="B31" s="103"/>
      <c r="C31" s="27">
        <v>4213</v>
      </c>
      <c r="D31" s="28" t="s">
        <v>40</v>
      </c>
      <c r="E31" s="46">
        <v>310000</v>
      </c>
      <c r="F31" s="30"/>
      <c r="G31" s="29"/>
      <c r="H31" s="29"/>
      <c r="I31" s="29"/>
      <c r="J31" s="102">
        <f>SUM(E31:I31)</f>
        <v>310000</v>
      </c>
    </row>
    <row r="32" spans="2:10" s="3" customFormat="1" ht="15">
      <c r="B32" s="103"/>
      <c r="C32" s="27">
        <v>4214</v>
      </c>
      <c r="D32" s="28" t="s">
        <v>41</v>
      </c>
      <c r="E32" s="46">
        <v>125000</v>
      </c>
      <c r="F32" s="30"/>
      <c r="G32" s="29"/>
      <c r="H32" s="29"/>
      <c r="I32" s="29"/>
      <c r="J32" s="102">
        <f>SUM(E32:I32)</f>
        <v>125000</v>
      </c>
    </row>
    <row r="33" spans="2:10" s="3" customFormat="1" ht="15">
      <c r="B33" s="103"/>
      <c r="C33" s="27">
        <v>4215</v>
      </c>
      <c r="D33" s="28" t="s">
        <v>42</v>
      </c>
      <c r="E33" s="46">
        <v>110000</v>
      </c>
      <c r="F33" s="30"/>
      <c r="G33" s="29"/>
      <c r="H33" s="29"/>
      <c r="I33" s="29"/>
      <c r="J33" s="102">
        <f>SUM(E33:I33)</f>
        <v>110000</v>
      </c>
    </row>
    <row r="34" spans="2:10" s="4" customFormat="1" ht="15">
      <c r="B34" s="100">
        <v>8</v>
      </c>
      <c r="C34" s="15">
        <v>422</v>
      </c>
      <c r="D34" s="16" t="s">
        <v>6</v>
      </c>
      <c r="E34" s="19">
        <f aca="true" t="shared" si="7" ref="E34:J34">SUM(E35:E37)</f>
        <v>3384000</v>
      </c>
      <c r="F34" s="17">
        <f t="shared" si="7"/>
        <v>0</v>
      </c>
      <c r="G34" s="17">
        <f t="shared" si="7"/>
        <v>420000</v>
      </c>
      <c r="H34" s="17">
        <f t="shared" si="7"/>
        <v>400000</v>
      </c>
      <c r="I34" s="17">
        <f t="shared" si="7"/>
        <v>0</v>
      </c>
      <c r="J34" s="17">
        <f t="shared" si="7"/>
        <v>4204000</v>
      </c>
    </row>
    <row r="35" spans="2:10" s="3" customFormat="1" ht="15">
      <c r="B35" s="103"/>
      <c r="C35" s="27">
        <v>4221</v>
      </c>
      <c r="D35" s="28" t="s">
        <v>43</v>
      </c>
      <c r="E35" s="46">
        <v>154000</v>
      </c>
      <c r="F35" s="30"/>
      <c r="G35" s="29"/>
      <c r="H35" s="29"/>
      <c r="I35" s="29"/>
      <c r="J35" s="102">
        <f>SUM(E35:I35)</f>
        <v>154000</v>
      </c>
    </row>
    <row r="36" spans="2:10" s="3" customFormat="1" ht="15">
      <c r="B36" s="103"/>
      <c r="C36" s="27">
        <v>4222</v>
      </c>
      <c r="D36" s="28" t="s">
        <v>106</v>
      </c>
      <c r="E36" s="46">
        <v>0</v>
      </c>
      <c r="F36" s="30"/>
      <c r="G36" s="29"/>
      <c r="H36" s="29"/>
      <c r="I36" s="29"/>
      <c r="J36" s="102">
        <f>SUM(E36:I36)</f>
        <v>0</v>
      </c>
    </row>
    <row r="37" spans="2:10" s="3" customFormat="1" ht="15">
      <c r="B37" s="103"/>
      <c r="C37" s="27">
        <v>4224</v>
      </c>
      <c r="D37" s="28" t="s">
        <v>111</v>
      </c>
      <c r="E37" s="47">
        <v>3230000</v>
      </c>
      <c r="F37" s="23"/>
      <c r="G37" s="29">
        <v>420000</v>
      </c>
      <c r="H37" s="29">
        <v>400000</v>
      </c>
      <c r="I37" s="29"/>
      <c r="J37" s="102">
        <f>SUM(E37:I37)</f>
        <v>4050000</v>
      </c>
    </row>
    <row r="38" spans="2:10" ht="15">
      <c r="B38" s="100">
        <v>9</v>
      </c>
      <c r="C38" s="15">
        <v>423</v>
      </c>
      <c r="D38" s="15" t="s">
        <v>7</v>
      </c>
      <c r="E38" s="19">
        <f aca="true" t="shared" si="8" ref="E38:J38">SUM(E39:E46)</f>
        <v>390000</v>
      </c>
      <c r="F38" s="17">
        <f t="shared" si="8"/>
        <v>0</v>
      </c>
      <c r="G38" s="17">
        <f t="shared" si="8"/>
        <v>3930000</v>
      </c>
      <c r="H38" s="17">
        <f t="shared" si="8"/>
        <v>0</v>
      </c>
      <c r="I38" s="17">
        <f t="shared" si="8"/>
        <v>50000</v>
      </c>
      <c r="J38" s="17">
        <f t="shared" si="8"/>
        <v>4370000</v>
      </c>
    </row>
    <row r="39" spans="2:10" s="1" customFormat="1" ht="15">
      <c r="B39" s="104"/>
      <c r="C39" s="31">
        <v>4231</v>
      </c>
      <c r="D39" s="28" t="s">
        <v>45</v>
      </c>
      <c r="E39" s="48">
        <v>0</v>
      </c>
      <c r="F39" s="32"/>
      <c r="G39" s="33"/>
      <c r="H39" s="26"/>
      <c r="I39" s="33"/>
      <c r="J39" s="102">
        <f aca="true" t="shared" si="9" ref="J39:J46">SUM(E39:I39)</f>
        <v>0</v>
      </c>
    </row>
    <row r="40" spans="2:10" s="1" customFormat="1" ht="15">
      <c r="B40" s="104"/>
      <c r="C40" s="31">
        <v>4232</v>
      </c>
      <c r="D40" s="28" t="s">
        <v>46</v>
      </c>
      <c r="E40" s="48">
        <v>20000</v>
      </c>
      <c r="F40" s="34"/>
      <c r="G40" s="33"/>
      <c r="H40" s="33"/>
      <c r="I40" s="33"/>
      <c r="J40" s="102">
        <f t="shared" si="9"/>
        <v>20000</v>
      </c>
    </row>
    <row r="41" spans="2:10" s="1" customFormat="1" ht="15">
      <c r="B41" s="104"/>
      <c r="C41" s="31">
        <v>4233</v>
      </c>
      <c r="D41" s="28" t="s">
        <v>30</v>
      </c>
      <c r="E41" s="48">
        <v>110000</v>
      </c>
      <c r="F41" s="34"/>
      <c r="G41" s="33"/>
      <c r="H41" s="26"/>
      <c r="I41" s="33"/>
      <c r="J41" s="102">
        <f t="shared" si="9"/>
        <v>110000</v>
      </c>
    </row>
    <row r="42" spans="2:10" s="2" customFormat="1" ht="15">
      <c r="B42" s="103"/>
      <c r="C42" s="35">
        <v>4234</v>
      </c>
      <c r="D42" s="28" t="s">
        <v>47</v>
      </c>
      <c r="E42" s="46">
        <v>20000</v>
      </c>
      <c r="F42" s="30"/>
      <c r="G42" s="29"/>
      <c r="H42" s="29"/>
      <c r="I42" s="29"/>
      <c r="J42" s="102">
        <f t="shared" si="9"/>
        <v>20000</v>
      </c>
    </row>
    <row r="43" spans="2:10" s="1" customFormat="1" ht="15">
      <c r="B43" s="104"/>
      <c r="C43" s="36">
        <v>4235</v>
      </c>
      <c r="D43" s="37" t="s">
        <v>48</v>
      </c>
      <c r="E43" s="47">
        <v>20000</v>
      </c>
      <c r="F43" s="34"/>
      <c r="G43" s="38"/>
      <c r="H43" s="38"/>
      <c r="I43" s="38"/>
      <c r="J43" s="102">
        <f t="shared" si="9"/>
        <v>20000</v>
      </c>
    </row>
    <row r="44" spans="2:10" s="1" customFormat="1" ht="15">
      <c r="B44" s="104"/>
      <c r="C44" s="36">
        <v>4236</v>
      </c>
      <c r="D44" s="37" t="s">
        <v>49</v>
      </c>
      <c r="E44" s="47">
        <v>30000</v>
      </c>
      <c r="F44" s="34"/>
      <c r="G44" s="38"/>
      <c r="H44" s="38"/>
      <c r="I44" s="38"/>
      <c r="J44" s="102">
        <f t="shared" si="9"/>
        <v>30000</v>
      </c>
    </row>
    <row r="45" spans="2:10" s="2" customFormat="1" ht="15">
      <c r="B45" s="103"/>
      <c r="C45" s="35">
        <v>4237</v>
      </c>
      <c r="D45" s="28" t="s">
        <v>8</v>
      </c>
      <c r="E45" s="46">
        <v>120000</v>
      </c>
      <c r="F45" s="30"/>
      <c r="G45" s="29">
        <v>30000</v>
      </c>
      <c r="H45" s="29"/>
      <c r="I45" s="29"/>
      <c r="J45" s="102">
        <f t="shared" si="9"/>
        <v>150000</v>
      </c>
    </row>
    <row r="46" spans="2:10" s="2" customFormat="1" ht="15">
      <c r="B46" s="103"/>
      <c r="C46" s="35">
        <v>4239</v>
      </c>
      <c r="D46" s="28" t="s">
        <v>9</v>
      </c>
      <c r="E46" s="46">
        <v>70000</v>
      </c>
      <c r="F46" s="30"/>
      <c r="G46" s="29">
        <v>3900000</v>
      </c>
      <c r="H46" s="29"/>
      <c r="I46" s="29">
        <v>50000</v>
      </c>
      <c r="J46" s="102">
        <f t="shared" si="9"/>
        <v>4020000</v>
      </c>
    </row>
    <row r="47" spans="2:10" s="2" customFormat="1" ht="15">
      <c r="B47" s="100">
        <v>10</v>
      </c>
      <c r="C47" s="15">
        <v>424</v>
      </c>
      <c r="D47" s="15" t="s">
        <v>76</v>
      </c>
      <c r="E47" s="19">
        <f aca="true" t="shared" si="10" ref="E47:J47">SUM(E48:E50)</f>
        <v>210000</v>
      </c>
      <c r="F47" s="17">
        <f t="shared" si="10"/>
        <v>0</v>
      </c>
      <c r="G47" s="17">
        <f t="shared" si="10"/>
        <v>0</v>
      </c>
      <c r="H47" s="17">
        <f t="shared" si="10"/>
        <v>0</v>
      </c>
      <c r="I47" s="17">
        <f t="shared" si="10"/>
        <v>0</v>
      </c>
      <c r="J47" s="17">
        <f t="shared" si="10"/>
        <v>210000</v>
      </c>
    </row>
    <row r="48" spans="2:10" s="2" customFormat="1" ht="15">
      <c r="B48" s="103"/>
      <c r="C48" s="35">
        <v>4243</v>
      </c>
      <c r="D48" s="28" t="s">
        <v>77</v>
      </c>
      <c r="E48" s="46">
        <v>210000</v>
      </c>
      <c r="F48" s="30"/>
      <c r="G48" s="29"/>
      <c r="H48" s="29"/>
      <c r="I48" s="29"/>
      <c r="J48" s="102">
        <f>SUM(E48:I48)</f>
        <v>210000</v>
      </c>
    </row>
    <row r="49" spans="2:10" s="2" customFormat="1" ht="15">
      <c r="B49" s="103"/>
      <c r="C49" s="35">
        <v>4246</v>
      </c>
      <c r="D49" s="28" t="s">
        <v>78</v>
      </c>
      <c r="E49" s="46">
        <v>0</v>
      </c>
      <c r="F49" s="30"/>
      <c r="G49" s="29"/>
      <c r="H49" s="29"/>
      <c r="I49" s="29"/>
      <c r="J49" s="102">
        <f>SUM(E49:I49)</f>
        <v>0</v>
      </c>
    </row>
    <row r="50" spans="2:10" s="2" customFormat="1" ht="15">
      <c r="B50" s="103"/>
      <c r="C50" s="35">
        <v>4249</v>
      </c>
      <c r="D50" s="28" t="s">
        <v>79</v>
      </c>
      <c r="E50" s="46">
        <v>0</v>
      </c>
      <c r="F50" s="30"/>
      <c r="G50" s="29"/>
      <c r="H50" s="29"/>
      <c r="I50" s="29"/>
      <c r="J50" s="102">
        <f>SUM(E50:I50)</f>
        <v>0</v>
      </c>
    </row>
    <row r="51" spans="2:10" ht="15">
      <c r="B51" s="100">
        <v>11</v>
      </c>
      <c r="C51" s="15">
        <v>425</v>
      </c>
      <c r="D51" s="15" t="s">
        <v>10</v>
      </c>
      <c r="E51" s="19">
        <f aca="true" t="shared" si="11" ref="E51:J51">SUM(E52:E53)</f>
        <v>301000</v>
      </c>
      <c r="F51" s="17">
        <f t="shared" si="11"/>
        <v>0</v>
      </c>
      <c r="G51" s="17">
        <f t="shared" si="11"/>
        <v>0</v>
      </c>
      <c r="H51" s="17">
        <f t="shared" si="11"/>
        <v>0</v>
      </c>
      <c r="I51" s="17">
        <f t="shared" si="11"/>
        <v>0</v>
      </c>
      <c r="J51" s="17">
        <f t="shared" si="11"/>
        <v>301000</v>
      </c>
    </row>
    <row r="52" spans="2:10" s="9" customFormat="1" ht="15">
      <c r="B52" s="103"/>
      <c r="C52" s="27">
        <v>4251</v>
      </c>
      <c r="D52" s="28" t="s">
        <v>50</v>
      </c>
      <c r="E52" s="46">
        <v>141000</v>
      </c>
      <c r="F52" s="30"/>
      <c r="G52" s="29"/>
      <c r="H52" s="29"/>
      <c r="I52" s="29"/>
      <c r="J52" s="102">
        <f>SUM(E52:I52)</f>
        <v>141000</v>
      </c>
    </row>
    <row r="53" spans="2:10" s="9" customFormat="1" ht="15">
      <c r="B53" s="103"/>
      <c r="C53" s="27">
        <v>4252</v>
      </c>
      <c r="D53" s="28" t="s">
        <v>51</v>
      </c>
      <c r="E53" s="46">
        <v>160000</v>
      </c>
      <c r="F53" s="23"/>
      <c r="G53" s="29"/>
      <c r="H53" s="29"/>
      <c r="I53" s="29"/>
      <c r="J53" s="102">
        <f>SUM(E53:I53)</f>
        <v>160000</v>
      </c>
    </row>
    <row r="54" spans="2:10" ht="15">
      <c r="B54" s="100">
        <v>12</v>
      </c>
      <c r="C54" s="15">
        <v>426</v>
      </c>
      <c r="D54" s="15" t="s">
        <v>11</v>
      </c>
      <c r="E54" s="19">
        <f aca="true" t="shared" si="12" ref="E54:J54">SUM(E55:E63)</f>
        <v>1060000</v>
      </c>
      <c r="F54" s="17">
        <f t="shared" si="12"/>
        <v>0</v>
      </c>
      <c r="G54" s="17">
        <f t="shared" si="12"/>
        <v>50000</v>
      </c>
      <c r="H54" s="17">
        <f t="shared" si="12"/>
        <v>60000</v>
      </c>
      <c r="I54" s="17">
        <f t="shared" si="12"/>
        <v>0</v>
      </c>
      <c r="J54" s="17">
        <f t="shared" si="12"/>
        <v>1170000</v>
      </c>
    </row>
    <row r="55" spans="2:10" s="9" customFormat="1" ht="15">
      <c r="B55" s="103"/>
      <c r="C55" s="27">
        <v>4261</v>
      </c>
      <c r="D55" s="28" t="s">
        <v>52</v>
      </c>
      <c r="E55" s="46">
        <v>80000</v>
      </c>
      <c r="F55" s="23"/>
      <c r="G55" s="29"/>
      <c r="H55" s="29"/>
      <c r="I55" s="29"/>
      <c r="J55" s="102">
        <f aca="true" t="shared" si="13" ref="J55:J74">SUM(E55:I55)</f>
        <v>80000</v>
      </c>
    </row>
    <row r="56" spans="2:10" s="9" customFormat="1" ht="15">
      <c r="B56" s="103"/>
      <c r="C56" s="27">
        <v>4262</v>
      </c>
      <c r="D56" s="28" t="s">
        <v>53</v>
      </c>
      <c r="E56" s="46"/>
      <c r="F56" s="23"/>
      <c r="G56" s="29"/>
      <c r="H56" s="29"/>
      <c r="I56" s="29"/>
      <c r="J56" s="102">
        <f t="shared" si="13"/>
        <v>0</v>
      </c>
    </row>
    <row r="57" spans="2:10" s="9" customFormat="1" ht="15">
      <c r="B57" s="103"/>
      <c r="C57" s="27">
        <v>4263</v>
      </c>
      <c r="D57" s="28" t="s">
        <v>54</v>
      </c>
      <c r="E57" s="46">
        <v>145000</v>
      </c>
      <c r="F57" s="30"/>
      <c r="G57" s="29"/>
      <c r="H57" s="29"/>
      <c r="I57" s="29"/>
      <c r="J57" s="102">
        <f t="shared" si="13"/>
        <v>145000</v>
      </c>
    </row>
    <row r="58" spans="2:10" s="9" customFormat="1" ht="15">
      <c r="B58" s="103"/>
      <c r="C58" s="27">
        <v>4264</v>
      </c>
      <c r="D58" s="28" t="s">
        <v>55</v>
      </c>
      <c r="E58" s="46">
        <v>0</v>
      </c>
      <c r="F58" s="23"/>
      <c r="G58" s="29"/>
      <c r="H58" s="29"/>
      <c r="I58" s="29"/>
      <c r="J58" s="102">
        <f t="shared" si="13"/>
        <v>0</v>
      </c>
    </row>
    <row r="59" spans="2:10" s="9" customFormat="1" ht="15">
      <c r="B59" s="103"/>
      <c r="C59" s="27">
        <v>4265</v>
      </c>
      <c r="D59" s="28" t="s">
        <v>56</v>
      </c>
      <c r="E59" s="46"/>
      <c r="F59" s="23"/>
      <c r="G59" s="29"/>
      <c r="H59" s="29"/>
      <c r="I59" s="29"/>
      <c r="J59" s="102">
        <f t="shared" si="13"/>
        <v>0</v>
      </c>
    </row>
    <row r="60" spans="2:10" s="9" customFormat="1" ht="15">
      <c r="B60" s="103"/>
      <c r="C60" s="27">
        <v>4266</v>
      </c>
      <c r="D60" s="28" t="s">
        <v>57</v>
      </c>
      <c r="E60" s="46">
        <v>180000</v>
      </c>
      <c r="F60" s="30"/>
      <c r="G60" s="29">
        <v>50000</v>
      </c>
      <c r="H60" s="29">
        <v>60000</v>
      </c>
      <c r="I60" s="29"/>
      <c r="J60" s="102">
        <f t="shared" si="13"/>
        <v>290000</v>
      </c>
    </row>
    <row r="61" spans="2:10" s="9" customFormat="1" ht="15">
      <c r="B61" s="103"/>
      <c r="C61" s="27">
        <v>4267</v>
      </c>
      <c r="D61" s="28" t="s">
        <v>58</v>
      </c>
      <c r="E61" s="46"/>
      <c r="F61" s="23"/>
      <c r="G61" s="29"/>
      <c r="H61" s="29"/>
      <c r="I61" s="29"/>
      <c r="J61" s="102">
        <f t="shared" si="13"/>
        <v>0</v>
      </c>
    </row>
    <row r="62" spans="2:10" s="9" customFormat="1" ht="15">
      <c r="B62" s="103"/>
      <c r="C62" s="27">
        <v>4268</v>
      </c>
      <c r="D62" s="28" t="s">
        <v>81</v>
      </c>
      <c r="E62" s="46">
        <v>550000</v>
      </c>
      <c r="F62" s="23"/>
      <c r="G62" s="29"/>
      <c r="H62" s="29"/>
      <c r="I62" s="29"/>
      <c r="J62" s="102">
        <f t="shared" si="13"/>
        <v>550000</v>
      </c>
    </row>
    <row r="63" spans="2:10" s="9" customFormat="1" ht="15">
      <c r="B63" s="103"/>
      <c r="C63" s="27">
        <v>4269</v>
      </c>
      <c r="D63" s="28" t="s">
        <v>59</v>
      </c>
      <c r="E63" s="46">
        <v>105000</v>
      </c>
      <c r="F63" s="30"/>
      <c r="G63" s="29"/>
      <c r="H63" s="29"/>
      <c r="I63" s="29"/>
      <c r="J63" s="102">
        <f t="shared" si="13"/>
        <v>105000</v>
      </c>
    </row>
    <row r="64" spans="2:10" ht="15">
      <c r="B64" s="100">
        <v>13</v>
      </c>
      <c r="C64" s="15">
        <v>482</v>
      </c>
      <c r="D64" s="15" t="s">
        <v>12</v>
      </c>
      <c r="E64" s="19">
        <f>SUM(E65:E67)</f>
        <v>40000</v>
      </c>
      <c r="F64" s="17">
        <f>SUM(F65:F67)</f>
        <v>0</v>
      </c>
      <c r="G64" s="17">
        <f>SUM(G65:G67)</f>
        <v>50000</v>
      </c>
      <c r="H64" s="17">
        <f>SUM(H65:H67)</f>
        <v>0</v>
      </c>
      <c r="I64" s="17">
        <f>SUM(I65:I67)</f>
        <v>0</v>
      </c>
      <c r="J64" s="105">
        <f t="shared" si="13"/>
        <v>90000</v>
      </c>
    </row>
    <row r="65" spans="2:10" s="9" customFormat="1" ht="15">
      <c r="B65" s="103"/>
      <c r="C65" s="27">
        <v>4821</v>
      </c>
      <c r="D65" s="28" t="s">
        <v>60</v>
      </c>
      <c r="E65" s="46"/>
      <c r="F65" s="30"/>
      <c r="G65" s="29"/>
      <c r="H65" s="29"/>
      <c r="I65" s="29"/>
      <c r="J65" s="102">
        <f t="shared" si="13"/>
        <v>0</v>
      </c>
    </row>
    <row r="66" spans="2:10" s="9" customFormat="1" ht="15">
      <c r="B66" s="103"/>
      <c r="C66" s="27">
        <v>4822</v>
      </c>
      <c r="D66" s="28" t="s">
        <v>61</v>
      </c>
      <c r="E66" s="46">
        <v>40000</v>
      </c>
      <c r="F66" s="23"/>
      <c r="G66" s="29"/>
      <c r="H66" s="29"/>
      <c r="I66" s="29"/>
      <c r="J66" s="102">
        <f t="shared" si="13"/>
        <v>40000</v>
      </c>
    </row>
    <row r="67" spans="2:10" s="9" customFormat="1" ht="15">
      <c r="B67" s="103"/>
      <c r="C67" s="27">
        <v>4811</v>
      </c>
      <c r="D67" s="28" t="s">
        <v>107</v>
      </c>
      <c r="E67" s="46"/>
      <c r="F67" s="23"/>
      <c r="G67" s="29">
        <v>50000</v>
      </c>
      <c r="H67" s="109"/>
      <c r="I67" s="29"/>
      <c r="J67" s="102">
        <f t="shared" si="13"/>
        <v>50000</v>
      </c>
    </row>
    <row r="68" spans="2:10" ht="15">
      <c r="B68" s="100">
        <v>14</v>
      </c>
      <c r="C68" s="15">
        <v>483</v>
      </c>
      <c r="D68" s="15" t="s">
        <v>26</v>
      </c>
      <c r="E68" s="19">
        <f>E69</f>
        <v>20000</v>
      </c>
      <c r="F68" s="17">
        <f>F69</f>
        <v>0</v>
      </c>
      <c r="G68" s="17">
        <f>G69</f>
        <v>0</v>
      </c>
      <c r="H68" s="17">
        <f>H69</f>
        <v>0</v>
      </c>
      <c r="I68" s="17">
        <f>I69</f>
        <v>0</v>
      </c>
      <c r="J68" s="105">
        <f t="shared" si="13"/>
        <v>20000</v>
      </c>
    </row>
    <row r="69" spans="2:10" s="9" customFormat="1" ht="15">
      <c r="B69" s="103"/>
      <c r="C69" s="27">
        <v>4831</v>
      </c>
      <c r="D69" s="28" t="s">
        <v>27</v>
      </c>
      <c r="E69" s="46">
        <v>20000</v>
      </c>
      <c r="F69" s="29"/>
      <c r="G69" s="29"/>
      <c r="H69" s="29"/>
      <c r="I69" s="29"/>
      <c r="J69" s="102">
        <f t="shared" si="13"/>
        <v>20000</v>
      </c>
    </row>
    <row r="70" spans="2:10" ht="15">
      <c r="B70" s="100">
        <v>15</v>
      </c>
      <c r="C70" s="15">
        <v>511</v>
      </c>
      <c r="D70" s="15" t="s">
        <v>13</v>
      </c>
      <c r="E70" s="19">
        <f>SUM(E71:E74)</f>
        <v>10000</v>
      </c>
      <c r="F70" s="17">
        <f>SUM(F71:F74)</f>
        <v>0</v>
      </c>
      <c r="G70" s="17">
        <f>SUM(G71:G74)</f>
        <v>0</v>
      </c>
      <c r="H70" s="17">
        <f>SUM(H71:H74)</f>
        <v>0</v>
      </c>
      <c r="I70" s="17">
        <f>SUM(I71:I74)</f>
        <v>0</v>
      </c>
      <c r="J70" s="105">
        <f t="shared" si="13"/>
        <v>10000</v>
      </c>
    </row>
    <row r="71" spans="2:10" s="9" customFormat="1" ht="15">
      <c r="B71" s="104"/>
      <c r="C71" s="31">
        <v>5111</v>
      </c>
      <c r="D71" s="39" t="s">
        <v>66</v>
      </c>
      <c r="E71" s="48"/>
      <c r="F71" s="29"/>
      <c r="G71" s="29"/>
      <c r="H71" s="29"/>
      <c r="I71" s="29"/>
      <c r="J71" s="102">
        <f t="shared" si="13"/>
        <v>0</v>
      </c>
    </row>
    <row r="72" spans="2:10" s="9" customFormat="1" ht="15">
      <c r="B72" s="104"/>
      <c r="C72" s="31">
        <v>5112</v>
      </c>
      <c r="D72" s="39" t="s">
        <v>65</v>
      </c>
      <c r="E72" s="48"/>
      <c r="F72" s="29"/>
      <c r="G72" s="29"/>
      <c r="H72" s="29"/>
      <c r="I72" s="29"/>
      <c r="J72" s="102">
        <f t="shared" si="13"/>
        <v>0</v>
      </c>
    </row>
    <row r="73" spans="2:10" s="9" customFormat="1" ht="15">
      <c r="B73" s="104"/>
      <c r="C73" s="31">
        <v>5113</v>
      </c>
      <c r="D73" s="39" t="s">
        <v>63</v>
      </c>
      <c r="E73" s="48"/>
      <c r="F73" s="29"/>
      <c r="G73" s="29"/>
      <c r="H73" s="29"/>
      <c r="I73" s="29"/>
      <c r="J73" s="102">
        <f t="shared" si="13"/>
        <v>0</v>
      </c>
    </row>
    <row r="74" spans="2:10" s="9" customFormat="1" ht="15">
      <c r="B74" s="104"/>
      <c r="C74" s="36">
        <v>5114</v>
      </c>
      <c r="D74" s="36" t="s">
        <v>64</v>
      </c>
      <c r="E74" s="49">
        <v>10000</v>
      </c>
      <c r="F74" s="29"/>
      <c r="G74" s="29"/>
      <c r="H74" s="29"/>
      <c r="I74" s="29"/>
      <c r="J74" s="102">
        <f t="shared" si="13"/>
        <v>10000</v>
      </c>
    </row>
    <row r="75" spans="2:10" ht="15">
      <c r="B75" s="100">
        <v>16</v>
      </c>
      <c r="C75" s="15">
        <v>512</v>
      </c>
      <c r="D75" s="15" t="s">
        <v>14</v>
      </c>
      <c r="E75" s="19">
        <f aca="true" t="shared" si="14" ref="E75:J75">SUM(E76:E83)</f>
        <v>60000</v>
      </c>
      <c r="F75" s="17">
        <f t="shared" si="14"/>
        <v>0</v>
      </c>
      <c r="G75" s="17">
        <f t="shared" si="14"/>
        <v>200000</v>
      </c>
      <c r="H75" s="17">
        <f t="shared" si="14"/>
        <v>300000</v>
      </c>
      <c r="I75" s="17">
        <f t="shared" si="14"/>
        <v>0</v>
      </c>
      <c r="J75" s="17">
        <f t="shared" si="14"/>
        <v>560000</v>
      </c>
    </row>
    <row r="76" spans="2:10" s="40" customFormat="1" ht="15">
      <c r="B76" s="104"/>
      <c r="C76" s="31">
        <v>5121</v>
      </c>
      <c r="D76" s="39" t="s">
        <v>67</v>
      </c>
      <c r="E76" s="48"/>
      <c r="F76" s="32"/>
      <c r="G76" s="26"/>
      <c r="H76" s="26"/>
      <c r="I76" s="26"/>
      <c r="J76" s="102">
        <f aca="true" t="shared" si="15" ref="J76:J83">SUM(E76:I76)</f>
        <v>0</v>
      </c>
    </row>
    <row r="77" spans="2:10" s="9" customFormat="1" ht="15">
      <c r="B77" s="103"/>
      <c r="C77" s="27">
        <v>5122</v>
      </c>
      <c r="D77" s="28" t="s">
        <v>68</v>
      </c>
      <c r="E77" s="46">
        <v>0</v>
      </c>
      <c r="F77" s="32"/>
      <c r="G77" s="29"/>
      <c r="H77" s="29"/>
      <c r="I77" s="29"/>
      <c r="J77" s="102">
        <f t="shared" si="15"/>
        <v>0</v>
      </c>
    </row>
    <row r="78" spans="2:10" s="9" customFormat="1" ht="15">
      <c r="B78" s="103"/>
      <c r="C78" s="27">
        <v>5123</v>
      </c>
      <c r="D78" s="28" t="s">
        <v>69</v>
      </c>
      <c r="E78" s="46"/>
      <c r="F78" s="32"/>
      <c r="G78" s="29"/>
      <c r="H78" s="29"/>
      <c r="I78" s="29"/>
      <c r="J78" s="102">
        <f t="shared" si="15"/>
        <v>0</v>
      </c>
    </row>
    <row r="79" spans="2:10" s="9" customFormat="1" ht="15">
      <c r="B79" s="103"/>
      <c r="C79" s="27">
        <v>5124</v>
      </c>
      <c r="D79" s="28" t="s">
        <v>70</v>
      </c>
      <c r="E79" s="46"/>
      <c r="F79" s="32"/>
      <c r="G79" s="29"/>
      <c r="H79" s="29"/>
      <c r="I79" s="29"/>
      <c r="J79" s="102">
        <f t="shared" si="15"/>
        <v>0</v>
      </c>
    </row>
    <row r="80" spans="2:10" s="9" customFormat="1" ht="15">
      <c r="B80" s="103"/>
      <c r="C80" s="27">
        <v>5125</v>
      </c>
      <c r="D80" s="28" t="s">
        <v>71</v>
      </c>
      <c r="E80" s="46"/>
      <c r="F80" s="32"/>
      <c r="G80" s="29"/>
      <c r="H80" s="29"/>
      <c r="I80" s="29"/>
      <c r="J80" s="102">
        <f t="shared" si="15"/>
        <v>0</v>
      </c>
    </row>
    <row r="81" spans="2:10" s="9" customFormat="1" ht="15">
      <c r="B81" s="103"/>
      <c r="C81" s="27">
        <v>5126</v>
      </c>
      <c r="D81" s="28" t="s">
        <v>72</v>
      </c>
      <c r="E81" s="46">
        <v>60000</v>
      </c>
      <c r="F81" s="32"/>
      <c r="G81" s="29">
        <v>200000</v>
      </c>
      <c r="H81" s="29">
        <v>300000</v>
      </c>
      <c r="I81" s="29"/>
      <c r="J81" s="102">
        <f t="shared" si="15"/>
        <v>560000</v>
      </c>
    </row>
    <row r="82" spans="2:10" s="9" customFormat="1" ht="15">
      <c r="B82" s="103"/>
      <c r="C82" s="27">
        <v>5128</v>
      </c>
      <c r="D82" s="28" t="s">
        <v>15</v>
      </c>
      <c r="E82" s="46"/>
      <c r="F82" s="32"/>
      <c r="G82" s="29"/>
      <c r="H82" s="29"/>
      <c r="I82" s="29"/>
      <c r="J82" s="102">
        <f t="shared" si="15"/>
        <v>0</v>
      </c>
    </row>
    <row r="83" spans="2:10" s="9" customFormat="1" ht="30">
      <c r="B83" s="103"/>
      <c r="C83" s="27">
        <v>5129</v>
      </c>
      <c r="D83" s="41" t="s">
        <v>94</v>
      </c>
      <c r="E83" s="46"/>
      <c r="F83" s="29"/>
      <c r="G83" s="29"/>
      <c r="H83" s="29"/>
      <c r="I83" s="29"/>
      <c r="J83" s="102">
        <f t="shared" si="15"/>
        <v>0</v>
      </c>
    </row>
    <row r="84" spans="2:10" ht="18" customHeight="1">
      <c r="B84" s="100">
        <v>17</v>
      </c>
      <c r="C84" s="15">
        <v>515</v>
      </c>
      <c r="D84" s="15" t="s">
        <v>16</v>
      </c>
      <c r="E84" s="19">
        <f aca="true" t="shared" si="16" ref="E84:J84">E85</f>
        <v>70000</v>
      </c>
      <c r="F84" s="17">
        <f t="shared" si="16"/>
        <v>0</v>
      </c>
      <c r="G84" s="17">
        <f t="shared" si="16"/>
        <v>0</v>
      </c>
      <c r="H84" s="17">
        <f t="shared" si="16"/>
        <v>0</v>
      </c>
      <c r="I84" s="17">
        <f t="shared" si="16"/>
        <v>0</v>
      </c>
      <c r="J84" s="17">
        <f t="shared" si="16"/>
        <v>70000</v>
      </c>
    </row>
    <row r="85" spans="2:10" s="9" customFormat="1" ht="15">
      <c r="B85" s="103"/>
      <c r="C85" s="27">
        <v>5151</v>
      </c>
      <c r="D85" s="28" t="s">
        <v>73</v>
      </c>
      <c r="E85" s="46">
        <v>70000</v>
      </c>
      <c r="F85" s="29"/>
      <c r="G85" s="29"/>
      <c r="H85" s="29"/>
      <c r="I85" s="29"/>
      <c r="J85" s="102">
        <f>SUM(E85:I85)</f>
        <v>70000</v>
      </c>
    </row>
    <row r="86" spans="2:10" s="42" customFormat="1" ht="26.25" customHeight="1">
      <c r="B86" s="106"/>
      <c r="C86" s="106"/>
      <c r="D86" s="106" t="s">
        <v>22</v>
      </c>
      <c r="E86" s="107">
        <f aca="true" t="shared" si="17" ref="E86:J86">E12+E14+E18+E20+E24+E26+E28+E34+E38+E47+E51+E54+E64+E68+E70+E75+E84</f>
        <v>10100000</v>
      </c>
      <c r="F86" s="108">
        <f t="shared" si="17"/>
        <v>64226000</v>
      </c>
      <c r="G86" s="108">
        <f t="shared" si="17"/>
        <v>4655000</v>
      </c>
      <c r="H86" s="108">
        <f t="shared" si="17"/>
        <v>762000</v>
      </c>
      <c r="I86" s="108">
        <f t="shared" si="17"/>
        <v>130000</v>
      </c>
      <c r="J86" s="108">
        <f t="shared" si="17"/>
        <v>79873000</v>
      </c>
    </row>
    <row r="87" spans="2:10" s="94" customFormat="1" ht="15">
      <c r="B87" s="90"/>
      <c r="C87" s="91"/>
      <c r="D87" s="91"/>
      <c r="E87" s="92"/>
      <c r="F87" s="91"/>
      <c r="G87" s="91"/>
      <c r="H87" s="91"/>
      <c r="I87" s="91"/>
      <c r="J87" s="93"/>
    </row>
    <row r="88" spans="5:7" ht="12.75">
      <c r="E88" s="59"/>
      <c r="G88" s="9" t="s">
        <v>109</v>
      </c>
    </row>
    <row r="89" spans="5:7" ht="12.75">
      <c r="E89" s="59"/>
      <c r="G89" s="9" t="s">
        <v>110</v>
      </c>
    </row>
  </sheetData>
  <sheetProtection/>
  <mergeCells count="15">
    <mergeCell ref="C1:D1"/>
    <mergeCell ref="C2:D2"/>
    <mergeCell ref="C3:D3"/>
    <mergeCell ref="C4:D4"/>
    <mergeCell ref="C5:D5"/>
    <mergeCell ref="E7:I7"/>
    <mergeCell ref="C6:D6"/>
    <mergeCell ref="D9:D10"/>
    <mergeCell ref="G9:G10"/>
    <mergeCell ref="H9:H10"/>
    <mergeCell ref="J9:J11"/>
    <mergeCell ref="B9:B10"/>
    <mergeCell ref="C9:C10"/>
    <mergeCell ref="I9:I10"/>
    <mergeCell ref="F9:F10"/>
  </mergeCells>
  <printOptions/>
  <pageMargins left="0.25" right="0.25" top="0.55" bottom="0.5" header="0.3" footer="0.3"/>
  <pageSetup horizontalDpi="600" verticalDpi="600" orientation="landscape" paperSize="9" scale="70" r:id="rId2"/>
  <headerFooter alignWithMargins="0">
    <oddHeader>&amp;C
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0"/>
  <sheetViews>
    <sheetView zoomScalePageLayoutView="0" workbookViewId="0" topLeftCell="A73">
      <selection activeCell="E99" sqref="E99:E100"/>
    </sheetView>
  </sheetViews>
  <sheetFormatPr defaultColWidth="9.140625" defaultRowHeight="12.75"/>
  <cols>
    <col min="1" max="1" width="5.7109375" style="0" customWidth="1"/>
    <col min="4" max="4" width="46.140625" style="0" customWidth="1"/>
    <col min="5" max="5" width="18.28125" style="0" customWidth="1"/>
    <col min="6" max="6" width="19.28125" style="0" customWidth="1"/>
    <col min="7" max="7" width="18.57421875" style="0" customWidth="1"/>
  </cols>
  <sheetData>
    <row r="2" spans="3:7" ht="15">
      <c r="C2" s="114" t="s">
        <v>28</v>
      </c>
      <c r="D2" s="114"/>
      <c r="E2" s="14"/>
      <c r="F2" s="3"/>
      <c r="G2" s="3"/>
    </row>
    <row r="3" spans="3:7" ht="15">
      <c r="C3" s="114" t="s">
        <v>24</v>
      </c>
      <c r="D3" s="114"/>
      <c r="E3" s="14"/>
      <c r="F3" s="3"/>
      <c r="G3" s="3"/>
    </row>
    <row r="4" spans="3:7" ht="15">
      <c r="C4" s="114" t="s">
        <v>25</v>
      </c>
      <c r="D4" s="114"/>
      <c r="E4" s="14"/>
      <c r="F4" s="3"/>
      <c r="G4" s="3"/>
    </row>
    <row r="5" spans="3:7" ht="15">
      <c r="C5" s="114" t="s">
        <v>95</v>
      </c>
      <c r="D5" s="114"/>
      <c r="E5" s="14"/>
      <c r="F5" s="3"/>
      <c r="G5" s="3"/>
    </row>
    <row r="6" spans="3:7" ht="15">
      <c r="C6" s="114" t="s">
        <v>99</v>
      </c>
      <c r="D6" s="114"/>
      <c r="E6" s="14"/>
      <c r="F6" s="3"/>
      <c r="G6" s="3"/>
    </row>
    <row r="7" spans="3:7" ht="15">
      <c r="C7" s="114" t="s">
        <v>29</v>
      </c>
      <c r="D7" s="114"/>
      <c r="E7" s="14"/>
      <c r="F7" s="3"/>
      <c r="G7" s="3"/>
    </row>
    <row r="8" spans="3:7" ht="15">
      <c r="C8" s="63"/>
      <c r="D8" s="63"/>
      <c r="E8" s="14"/>
      <c r="F8" s="3"/>
      <c r="G8" s="3"/>
    </row>
    <row r="9" spans="2:7" ht="13.5" customHeight="1">
      <c r="B9" s="8"/>
      <c r="C9" s="7"/>
      <c r="D9" s="125" t="s">
        <v>102</v>
      </c>
      <c r="E9" s="125"/>
      <c r="F9" s="125"/>
      <c r="G9" s="125"/>
    </row>
    <row r="10" spans="2:7" ht="15.75" thickBot="1">
      <c r="B10" s="8"/>
      <c r="C10" s="7"/>
      <c r="D10" s="13"/>
      <c r="E10" s="18"/>
      <c r="F10" s="13"/>
      <c r="G10" s="13"/>
    </row>
    <row r="11" spans="2:7" ht="12.75" customHeight="1">
      <c r="B11" s="118" t="s">
        <v>0</v>
      </c>
      <c r="C11" s="120" t="s">
        <v>89</v>
      </c>
      <c r="D11" s="122" t="s">
        <v>1</v>
      </c>
      <c r="E11" s="123">
        <v>2023</v>
      </c>
      <c r="F11" s="123">
        <v>2024</v>
      </c>
      <c r="G11" s="124" t="s">
        <v>100</v>
      </c>
    </row>
    <row r="12" spans="2:7" ht="28.5" customHeight="1" thickBot="1">
      <c r="B12" s="119"/>
      <c r="C12" s="121"/>
      <c r="D12" s="122"/>
      <c r="E12" s="123"/>
      <c r="F12" s="123"/>
      <c r="G12" s="124"/>
    </row>
    <row r="13" spans="2:7" ht="15.75" thickBot="1">
      <c r="B13" s="54"/>
      <c r="C13" s="55"/>
      <c r="D13" s="56" t="s">
        <v>103</v>
      </c>
      <c r="E13" s="57"/>
      <c r="F13" s="58"/>
      <c r="G13" s="58" t="s">
        <v>101</v>
      </c>
    </row>
    <row r="14" spans="2:7" ht="15.75" thickTop="1">
      <c r="B14" s="79">
        <v>1</v>
      </c>
      <c r="C14" s="80">
        <v>411</v>
      </c>
      <c r="D14" s="81" t="s">
        <v>18</v>
      </c>
      <c r="E14" s="82">
        <f>E15</f>
        <v>0</v>
      </c>
      <c r="F14" s="83"/>
      <c r="G14" s="83">
        <f>G15</f>
        <v>0</v>
      </c>
    </row>
    <row r="15" spans="2:7" ht="15">
      <c r="B15" s="51"/>
      <c r="C15" s="21">
        <v>4111</v>
      </c>
      <c r="D15" s="22" t="s">
        <v>32</v>
      </c>
      <c r="E15" s="45"/>
      <c r="F15" s="60"/>
      <c r="G15" s="24"/>
    </row>
    <row r="16" spans="2:7" ht="15">
      <c r="B16" s="74">
        <v>2</v>
      </c>
      <c r="C16" s="75">
        <v>412</v>
      </c>
      <c r="D16" s="76" t="s">
        <v>23</v>
      </c>
      <c r="E16" s="73">
        <f>SUM(E17:E19)</f>
        <v>0</v>
      </c>
      <c r="F16" s="84">
        <f>SUM(F17:F19)</f>
        <v>0</v>
      </c>
      <c r="G16" s="84">
        <f>SUM(G17:G19)</f>
        <v>0</v>
      </c>
    </row>
    <row r="17" spans="2:7" ht="15">
      <c r="B17" s="51"/>
      <c r="C17" s="21">
        <v>4121</v>
      </c>
      <c r="D17" s="22" t="s">
        <v>19</v>
      </c>
      <c r="E17" s="45"/>
      <c r="F17" s="60"/>
      <c r="G17" s="24"/>
    </row>
    <row r="18" spans="2:7" ht="15">
      <c r="B18" s="51"/>
      <c r="C18" s="21">
        <v>4122</v>
      </c>
      <c r="D18" s="22" t="s">
        <v>20</v>
      </c>
      <c r="E18" s="45"/>
      <c r="F18" s="60"/>
      <c r="G18" s="24"/>
    </row>
    <row r="19" spans="2:7" ht="15">
      <c r="B19" s="51"/>
      <c r="C19" s="21">
        <v>4123</v>
      </c>
      <c r="D19" s="22" t="s">
        <v>21</v>
      </c>
      <c r="E19" s="45"/>
      <c r="F19" s="23"/>
      <c r="G19" s="24"/>
    </row>
    <row r="20" spans="2:7" ht="15">
      <c r="B20" s="74">
        <v>3</v>
      </c>
      <c r="C20" s="75">
        <v>413</v>
      </c>
      <c r="D20" s="76" t="s">
        <v>2</v>
      </c>
      <c r="E20" s="73">
        <f>E21</f>
        <v>100000</v>
      </c>
      <c r="F20" s="84">
        <f>F21</f>
        <v>100000</v>
      </c>
      <c r="G20" s="84">
        <f>G21</f>
        <v>100000</v>
      </c>
    </row>
    <row r="21" spans="2:7" ht="15">
      <c r="B21" s="52"/>
      <c r="C21" s="27">
        <v>4131</v>
      </c>
      <c r="D21" s="28" t="s">
        <v>33</v>
      </c>
      <c r="E21" s="66">
        <v>100000</v>
      </c>
      <c r="F21" s="29">
        <v>100000</v>
      </c>
      <c r="G21" s="29">
        <v>100000</v>
      </c>
    </row>
    <row r="22" spans="2:7" ht="15">
      <c r="B22" s="74">
        <v>4</v>
      </c>
      <c r="C22" s="75">
        <v>414</v>
      </c>
      <c r="D22" s="76" t="s">
        <v>17</v>
      </c>
      <c r="E22" s="73">
        <f>SUM(E23:E25)</f>
        <v>120000</v>
      </c>
      <c r="F22" s="73">
        <f>SUM(F23:F25)</f>
        <v>130000</v>
      </c>
      <c r="G22" s="73">
        <f>SUM(G23:G25)</f>
        <v>130000</v>
      </c>
    </row>
    <row r="23" spans="2:7" ht="15">
      <c r="B23" s="52"/>
      <c r="C23" s="27">
        <v>4141</v>
      </c>
      <c r="D23" s="28" t="s">
        <v>34</v>
      </c>
      <c r="E23" s="46"/>
      <c r="F23" s="29">
        <f>E23*1.04</f>
        <v>0</v>
      </c>
      <c r="G23" s="29">
        <f>F23*1.045</f>
        <v>0</v>
      </c>
    </row>
    <row r="24" spans="2:7" ht="15">
      <c r="B24" s="52"/>
      <c r="C24" s="27">
        <v>4143</v>
      </c>
      <c r="D24" s="28" t="s">
        <v>35</v>
      </c>
      <c r="E24" s="47"/>
      <c r="F24" s="29">
        <f>E24*1.04</f>
        <v>0</v>
      </c>
      <c r="G24" s="29">
        <f>F24*1.045</f>
        <v>0</v>
      </c>
    </row>
    <row r="25" spans="2:7" ht="15">
      <c r="B25" s="52"/>
      <c r="C25" s="27">
        <v>4144</v>
      </c>
      <c r="D25" s="28" t="s">
        <v>36</v>
      </c>
      <c r="E25" s="65">
        <v>120000</v>
      </c>
      <c r="F25" s="29">
        <v>130000</v>
      </c>
      <c r="G25" s="29">
        <v>130000</v>
      </c>
    </row>
    <row r="26" spans="2:7" ht="15">
      <c r="B26" s="74">
        <v>5</v>
      </c>
      <c r="C26" s="75">
        <v>415</v>
      </c>
      <c r="D26" s="76" t="s">
        <v>5</v>
      </c>
      <c r="E26" s="73">
        <f>E27</f>
        <v>4300000</v>
      </c>
      <c r="F26" s="73">
        <f>F27</f>
        <v>4400000</v>
      </c>
      <c r="G26" s="73">
        <f>G27</f>
        <v>4500000</v>
      </c>
    </row>
    <row r="27" spans="2:7" s="72" customFormat="1" ht="15">
      <c r="B27" s="67"/>
      <c r="C27" s="68">
        <v>4151</v>
      </c>
      <c r="D27" s="69" t="s">
        <v>37</v>
      </c>
      <c r="E27" s="70">
        <v>4300000</v>
      </c>
      <c r="F27" s="71">
        <v>4400000</v>
      </c>
      <c r="G27" s="71">
        <v>4500000</v>
      </c>
    </row>
    <row r="28" spans="2:7" ht="15">
      <c r="B28" s="74">
        <v>6</v>
      </c>
      <c r="C28" s="75">
        <v>416</v>
      </c>
      <c r="D28" s="76" t="s">
        <v>31</v>
      </c>
      <c r="E28" s="73">
        <f>SUM(E29:E29)</f>
        <v>1310000</v>
      </c>
      <c r="F28" s="73">
        <f>SUM(F29:F29)</f>
        <v>720000</v>
      </c>
      <c r="G28" s="73">
        <f>SUM(G29:G29)</f>
        <v>900000</v>
      </c>
    </row>
    <row r="29" spans="2:7" s="72" customFormat="1" ht="15">
      <c r="B29" s="67"/>
      <c r="C29" s="68">
        <v>4161</v>
      </c>
      <c r="D29" s="69" t="s">
        <v>38</v>
      </c>
      <c r="E29" s="70">
        <v>1310000</v>
      </c>
      <c r="F29" s="71">
        <v>720000</v>
      </c>
      <c r="G29" s="71">
        <v>900000</v>
      </c>
    </row>
    <row r="30" spans="2:7" ht="15">
      <c r="B30" s="74">
        <v>7</v>
      </c>
      <c r="C30" s="75">
        <v>421</v>
      </c>
      <c r="D30" s="76" t="s">
        <v>3</v>
      </c>
      <c r="E30" s="73">
        <f>SUM(E31:E35)</f>
        <v>4000000</v>
      </c>
      <c r="F30" s="73">
        <f>SUM(F31:F35)</f>
        <v>4150000</v>
      </c>
      <c r="G30" s="73">
        <f>SUM(G31:G35)</f>
        <v>4280000</v>
      </c>
    </row>
    <row r="31" spans="2:7" ht="15">
      <c r="B31" s="52"/>
      <c r="C31" s="27">
        <v>4211</v>
      </c>
      <c r="D31" s="28" t="s">
        <v>4</v>
      </c>
      <c r="E31" s="65">
        <v>130000</v>
      </c>
      <c r="F31" s="29">
        <v>130000</v>
      </c>
      <c r="G31" s="29">
        <v>130000</v>
      </c>
    </row>
    <row r="32" spans="2:7" ht="15">
      <c r="B32" s="52"/>
      <c r="C32" s="27">
        <v>4212</v>
      </c>
      <c r="D32" s="28" t="s">
        <v>39</v>
      </c>
      <c r="E32" s="65">
        <v>3200000</v>
      </c>
      <c r="F32" s="29">
        <v>3350000</v>
      </c>
      <c r="G32" s="29">
        <v>3450000</v>
      </c>
    </row>
    <row r="33" spans="2:7" ht="15">
      <c r="B33" s="52"/>
      <c r="C33" s="27">
        <v>4213</v>
      </c>
      <c r="D33" s="28" t="s">
        <v>40</v>
      </c>
      <c r="E33" s="65">
        <v>160000</v>
      </c>
      <c r="F33" s="29">
        <v>160000</v>
      </c>
      <c r="G33" s="29">
        <v>170000</v>
      </c>
    </row>
    <row r="34" spans="2:7" ht="15">
      <c r="B34" s="52"/>
      <c r="C34" s="27">
        <v>4214</v>
      </c>
      <c r="D34" s="28" t="s">
        <v>41</v>
      </c>
      <c r="E34" s="65">
        <v>300000</v>
      </c>
      <c r="F34" s="29">
        <v>300000</v>
      </c>
      <c r="G34" s="29">
        <v>310000</v>
      </c>
    </row>
    <row r="35" spans="2:7" ht="15">
      <c r="B35" s="52"/>
      <c r="C35" s="27">
        <v>4215</v>
      </c>
      <c r="D35" s="28" t="s">
        <v>42</v>
      </c>
      <c r="E35" s="65">
        <v>210000</v>
      </c>
      <c r="F35" s="29">
        <v>210000</v>
      </c>
      <c r="G35" s="29">
        <v>220000</v>
      </c>
    </row>
    <row r="36" spans="2:7" ht="15">
      <c r="B36" s="74">
        <v>8</v>
      </c>
      <c r="C36" s="75">
        <v>422</v>
      </c>
      <c r="D36" s="76" t="s">
        <v>6</v>
      </c>
      <c r="E36" s="73">
        <f>SUM(E37:E40)</f>
        <v>3650000</v>
      </c>
      <c r="F36" s="73">
        <f>SUM(F37:F40)</f>
        <v>3750000</v>
      </c>
      <c r="G36" s="73">
        <f>SUM(G37:G40)</f>
        <v>3900000</v>
      </c>
    </row>
    <row r="37" spans="2:7" ht="15">
      <c r="B37" s="52"/>
      <c r="C37" s="27">
        <v>4221</v>
      </c>
      <c r="D37" s="28" t="s">
        <v>43</v>
      </c>
      <c r="E37" s="65">
        <v>140000</v>
      </c>
      <c r="F37" s="29">
        <v>140000</v>
      </c>
      <c r="G37" s="29">
        <v>140000</v>
      </c>
    </row>
    <row r="38" spans="2:7" ht="15">
      <c r="B38" s="52"/>
      <c r="C38" s="27">
        <v>4223</v>
      </c>
      <c r="D38" s="28" t="s">
        <v>74</v>
      </c>
      <c r="E38" s="65">
        <v>10000</v>
      </c>
      <c r="F38" s="29">
        <v>10000</v>
      </c>
      <c r="G38" s="29">
        <v>10000</v>
      </c>
    </row>
    <row r="39" spans="2:7" s="72" customFormat="1" ht="15">
      <c r="B39" s="67"/>
      <c r="C39" s="68">
        <v>4224</v>
      </c>
      <c r="D39" s="69" t="s">
        <v>44</v>
      </c>
      <c r="E39" s="70">
        <v>3250000</v>
      </c>
      <c r="F39" s="71">
        <v>3350000</v>
      </c>
      <c r="G39" s="71">
        <v>3500000</v>
      </c>
    </row>
    <row r="40" spans="2:7" ht="15">
      <c r="B40" s="52"/>
      <c r="C40" s="27">
        <v>4229</v>
      </c>
      <c r="D40" s="28" t="s">
        <v>75</v>
      </c>
      <c r="E40" s="65">
        <v>250000</v>
      </c>
      <c r="F40" s="29">
        <v>250000</v>
      </c>
      <c r="G40" s="29">
        <v>250000</v>
      </c>
    </row>
    <row r="41" spans="2:7" ht="15">
      <c r="B41" s="74">
        <v>9</v>
      </c>
      <c r="C41" s="75">
        <v>423</v>
      </c>
      <c r="D41" s="75" t="s">
        <v>7</v>
      </c>
      <c r="E41" s="73">
        <f>SUM(E42:E49)</f>
        <v>500000</v>
      </c>
      <c r="F41" s="73">
        <f>SUM(F42:F49)</f>
        <v>560000</v>
      </c>
      <c r="G41" s="73">
        <f>SUM(G42:G49)</f>
        <v>600000</v>
      </c>
    </row>
    <row r="42" spans="2:7" ht="15">
      <c r="B42" s="53"/>
      <c r="C42" s="31">
        <v>4231</v>
      </c>
      <c r="D42" s="28" t="s">
        <v>45</v>
      </c>
      <c r="E42" s="87">
        <v>0</v>
      </c>
      <c r="F42" s="29">
        <f>E42*1.04</f>
        <v>0</v>
      </c>
      <c r="G42" s="29">
        <f>F42*1.045</f>
        <v>0</v>
      </c>
    </row>
    <row r="43" spans="2:7" ht="15">
      <c r="B43" s="53"/>
      <c r="C43" s="31">
        <v>4232</v>
      </c>
      <c r="D43" s="28" t="s">
        <v>46</v>
      </c>
      <c r="E43" s="87">
        <v>60000</v>
      </c>
      <c r="F43" s="29">
        <v>60000</v>
      </c>
      <c r="G43" s="29">
        <v>60000</v>
      </c>
    </row>
    <row r="44" spans="2:7" ht="15">
      <c r="B44" s="53"/>
      <c r="C44" s="31">
        <v>4233</v>
      </c>
      <c r="D44" s="28" t="s">
        <v>30</v>
      </c>
      <c r="E44" s="87">
        <v>150000</v>
      </c>
      <c r="F44" s="29">
        <v>200000</v>
      </c>
      <c r="G44" s="29">
        <v>220000</v>
      </c>
    </row>
    <row r="45" spans="2:7" ht="15">
      <c r="B45" s="52"/>
      <c r="C45" s="35">
        <v>4234</v>
      </c>
      <c r="D45" s="28" t="s">
        <v>47</v>
      </c>
      <c r="E45" s="65">
        <v>40000</v>
      </c>
      <c r="F45" s="29">
        <v>40000</v>
      </c>
      <c r="G45" s="29">
        <v>40000</v>
      </c>
    </row>
    <row r="46" spans="2:7" ht="15">
      <c r="B46" s="53"/>
      <c r="C46" s="36">
        <v>4235</v>
      </c>
      <c r="D46" s="37" t="s">
        <v>48</v>
      </c>
      <c r="E46" s="65"/>
      <c r="F46" s="29">
        <f>E46*1.04</f>
        <v>0</v>
      </c>
      <c r="G46" s="29">
        <f>F46*1.045</f>
        <v>0</v>
      </c>
    </row>
    <row r="47" spans="2:7" ht="15">
      <c r="B47" s="53"/>
      <c r="C47" s="36">
        <v>4236</v>
      </c>
      <c r="D47" s="37" t="s">
        <v>49</v>
      </c>
      <c r="E47" s="65">
        <v>20000</v>
      </c>
      <c r="F47" s="29">
        <v>20000</v>
      </c>
      <c r="G47" s="29">
        <v>20000</v>
      </c>
    </row>
    <row r="48" spans="2:7" ht="15">
      <c r="B48" s="52"/>
      <c r="C48" s="35">
        <v>4237</v>
      </c>
      <c r="D48" s="28" t="s">
        <v>8</v>
      </c>
      <c r="E48" s="66">
        <v>130000</v>
      </c>
      <c r="F48" s="29">
        <v>140000</v>
      </c>
      <c r="G48" s="29">
        <v>150000</v>
      </c>
    </row>
    <row r="49" spans="2:7" ht="15">
      <c r="B49" s="52"/>
      <c r="C49" s="35">
        <v>4239</v>
      </c>
      <c r="D49" s="28" t="s">
        <v>9</v>
      </c>
      <c r="E49" s="66">
        <v>100000</v>
      </c>
      <c r="F49" s="29">
        <v>100000</v>
      </c>
      <c r="G49" s="29">
        <v>110000</v>
      </c>
    </row>
    <row r="50" spans="2:7" ht="15">
      <c r="B50" s="74">
        <v>10</v>
      </c>
      <c r="C50" s="75">
        <v>424</v>
      </c>
      <c r="D50" s="75" t="s">
        <v>76</v>
      </c>
      <c r="E50" s="73">
        <f>SUM(E51:E53)</f>
        <v>170000</v>
      </c>
      <c r="F50" s="73">
        <f>SUM(F51:F53)</f>
        <v>170000</v>
      </c>
      <c r="G50" s="73">
        <f>SUM(G51:G53)</f>
        <v>170000</v>
      </c>
    </row>
    <row r="51" spans="2:7" ht="15">
      <c r="B51" s="52"/>
      <c r="C51" s="35">
        <v>4243</v>
      </c>
      <c r="D51" s="28" t="s">
        <v>77</v>
      </c>
      <c r="E51" s="66">
        <v>100000</v>
      </c>
      <c r="F51" s="29">
        <v>100000</v>
      </c>
      <c r="G51" s="29">
        <v>100000</v>
      </c>
    </row>
    <row r="52" spans="2:7" ht="15">
      <c r="B52" s="52"/>
      <c r="C52" s="35">
        <v>4246</v>
      </c>
      <c r="D52" s="28" t="s">
        <v>78</v>
      </c>
      <c r="E52" s="66">
        <v>10000</v>
      </c>
      <c r="F52" s="29">
        <v>10000</v>
      </c>
      <c r="G52" s="29">
        <v>10000</v>
      </c>
    </row>
    <row r="53" spans="2:7" ht="15">
      <c r="B53" s="52"/>
      <c r="C53" s="35">
        <v>4249</v>
      </c>
      <c r="D53" s="28" t="s">
        <v>79</v>
      </c>
      <c r="E53" s="66">
        <v>60000</v>
      </c>
      <c r="F53" s="29">
        <v>60000</v>
      </c>
      <c r="G53" s="29">
        <v>60000</v>
      </c>
    </row>
    <row r="54" spans="2:7" ht="15">
      <c r="B54" s="74">
        <v>11</v>
      </c>
      <c r="C54" s="75">
        <v>425</v>
      </c>
      <c r="D54" s="75" t="s">
        <v>10</v>
      </c>
      <c r="E54" s="73">
        <f>SUM(E55:E56)</f>
        <v>580000</v>
      </c>
      <c r="F54" s="73">
        <f>SUM(F55:F56)</f>
        <v>700000</v>
      </c>
      <c r="G54" s="73">
        <f>SUM(G55:G56)</f>
        <v>700000</v>
      </c>
    </row>
    <row r="55" spans="2:7" ht="15">
      <c r="B55" s="52"/>
      <c r="C55" s="27">
        <v>4251</v>
      </c>
      <c r="D55" s="28" t="s">
        <v>50</v>
      </c>
      <c r="E55" s="66">
        <v>400000</v>
      </c>
      <c r="F55" s="29">
        <v>500000</v>
      </c>
      <c r="G55" s="29">
        <v>500000</v>
      </c>
    </row>
    <row r="56" spans="2:7" ht="15">
      <c r="B56" s="52"/>
      <c r="C56" s="27">
        <v>4252</v>
      </c>
      <c r="D56" s="28" t="s">
        <v>51</v>
      </c>
      <c r="E56" s="66">
        <v>180000</v>
      </c>
      <c r="F56" s="29">
        <v>200000</v>
      </c>
      <c r="G56" s="29">
        <v>200000</v>
      </c>
    </row>
    <row r="57" spans="2:7" ht="15">
      <c r="B57" s="74">
        <v>12</v>
      </c>
      <c r="C57" s="75">
        <v>426</v>
      </c>
      <c r="D57" s="75" t="s">
        <v>11</v>
      </c>
      <c r="E57" s="73">
        <f>SUM(E58:E66)</f>
        <v>1000000</v>
      </c>
      <c r="F57" s="73">
        <f>SUM(F58:F66)</f>
        <v>1050000</v>
      </c>
      <c r="G57" s="73">
        <f>SUM(G58:G66)</f>
        <v>1100000</v>
      </c>
    </row>
    <row r="58" spans="2:7" ht="15">
      <c r="B58" s="52"/>
      <c r="C58" s="27">
        <v>4261</v>
      </c>
      <c r="D58" s="28" t="s">
        <v>52</v>
      </c>
      <c r="E58" s="66">
        <v>140000</v>
      </c>
      <c r="F58" s="29">
        <v>150000</v>
      </c>
      <c r="G58" s="29">
        <v>160000</v>
      </c>
    </row>
    <row r="59" spans="2:7" ht="15">
      <c r="B59" s="52"/>
      <c r="C59" s="27">
        <v>4262</v>
      </c>
      <c r="D59" s="28" t="s">
        <v>53</v>
      </c>
      <c r="E59" s="66"/>
      <c r="F59" s="29">
        <f>E59*1.04</f>
        <v>0</v>
      </c>
      <c r="G59" s="29">
        <f>F59*1.045</f>
        <v>0</v>
      </c>
    </row>
    <row r="60" spans="2:7" ht="15">
      <c r="B60" s="52"/>
      <c r="C60" s="27">
        <v>4263</v>
      </c>
      <c r="D60" s="28" t="s">
        <v>54</v>
      </c>
      <c r="E60" s="66">
        <v>100000</v>
      </c>
      <c r="F60" s="29">
        <v>100000</v>
      </c>
      <c r="G60" s="29">
        <v>110000</v>
      </c>
    </row>
    <row r="61" spans="2:7" ht="15">
      <c r="B61" s="52"/>
      <c r="C61" s="27">
        <v>4264</v>
      </c>
      <c r="D61" s="28" t="s">
        <v>55</v>
      </c>
      <c r="E61" s="66">
        <v>220000</v>
      </c>
      <c r="F61" s="29">
        <v>230000</v>
      </c>
      <c r="G61" s="29">
        <v>250000</v>
      </c>
    </row>
    <row r="62" spans="2:7" ht="15">
      <c r="B62" s="52"/>
      <c r="C62" s="27">
        <v>4265</v>
      </c>
      <c r="D62" s="28" t="s">
        <v>56</v>
      </c>
      <c r="E62" s="66"/>
      <c r="F62" s="29">
        <f>E62*1.04</f>
        <v>0</v>
      </c>
      <c r="G62" s="29">
        <f>F62*1.045</f>
        <v>0</v>
      </c>
    </row>
    <row r="63" spans="2:7" ht="15">
      <c r="B63" s="52"/>
      <c r="C63" s="27">
        <v>4266</v>
      </c>
      <c r="D63" s="28" t="s">
        <v>57</v>
      </c>
      <c r="E63" s="66">
        <v>140000</v>
      </c>
      <c r="F63" s="29">
        <v>150000</v>
      </c>
      <c r="G63" s="29">
        <v>150000</v>
      </c>
    </row>
    <row r="64" spans="2:7" ht="15">
      <c r="B64" s="52"/>
      <c r="C64" s="27">
        <v>4267</v>
      </c>
      <c r="D64" s="28" t="s">
        <v>58</v>
      </c>
      <c r="E64" s="66"/>
      <c r="F64" s="29">
        <f>E64*1.04</f>
        <v>0</v>
      </c>
      <c r="G64" s="29">
        <f>F64*1.045</f>
        <v>0</v>
      </c>
    </row>
    <row r="65" spans="2:7" ht="15">
      <c r="B65" s="52"/>
      <c r="C65" s="27">
        <v>4268</v>
      </c>
      <c r="D65" s="28" t="s">
        <v>81</v>
      </c>
      <c r="E65" s="66">
        <v>220000</v>
      </c>
      <c r="F65" s="29">
        <v>220000</v>
      </c>
      <c r="G65" s="29">
        <v>230000</v>
      </c>
    </row>
    <row r="66" spans="2:7" ht="15">
      <c r="B66" s="52"/>
      <c r="C66" s="27">
        <v>4269</v>
      </c>
      <c r="D66" s="28" t="s">
        <v>59</v>
      </c>
      <c r="E66" s="66">
        <v>180000</v>
      </c>
      <c r="F66" s="29">
        <v>200000</v>
      </c>
      <c r="G66" s="29">
        <v>200000</v>
      </c>
    </row>
    <row r="67" spans="2:7" ht="15">
      <c r="B67" s="74">
        <v>13</v>
      </c>
      <c r="C67" s="75">
        <v>482</v>
      </c>
      <c r="D67" s="75" t="s">
        <v>12</v>
      </c>
      <c r="E67" s="73">
        <f>SUM(E68:E70)</f>
        <v>30000</v>
      </c>
      <c r="F67" s="73">
        <f>SUM(F68:F70)</f>
        <v>30000</v>
      </c>
      <c r="G67" s="73">
        <f>SUM(G68:G70)</f>
        <v>30000</v>
      </c>
    </row>
    <row r="68" spans="2:7" ht="15">
      <c r="B68" s="52"/>
      <c r="C68" s="27">
        <v>4821</v>
      </c>
      <c r="D68" s="28" t="s">
        <v>60</v>
      </c>
      <c r="E68" s="66">
        <v>20000</v>
      </c>
      <c r="F68" s="29">
        <v>20000</v>
      </c>
      <c r="G68" s="29">
        <v>20000</v>
      </c>
    </row>
    <row r="69" spans="2:7" ht="15">
      <c r="B69" s="52"/>
      <c r="C69" s="27">
        <v>4822</v>
      </c>
      <c r="D69" s="28" t="s">
        <v>61</v>
      </c>
      <c r="E69" s="66">
        <v>10000</v>
      </c>
      <c r="F69" s="29">
        <v>10000</v>
      </c>
      <c r="G69" s="29">
        <v>10000</v>
      </c>
    </row>
    <row r="70" spans="2:7" ht="15">
      <c r="B70" s="52"/>
      <c r="C70" s="27">
        <v>4823</v>
      </c>
      <c r="D70" s="28" t="s">
        <v>62</v>
      </c>
      <c r="E70" s="46"/>
      <c r="F70" s="29">
        <f>E70*1.04</f>
        <v>0</v>
      </c>
      <c r="G70" s="29">
        <f>F70*1.045</f>
        <v>0</v>
      </c>
    </row>
    <row r="71" spans="2:7" ht="15">
      <c r="B71" s="74">
        <v>14</v>
      </c>
      <c r="C71" s="75">
        <v>483</v>
      </c>
      <c r="D71" s="75" t="s">
        <v>26</v>
      </c>
      <c r="E71" s="73">
        <f>E72</f>
        <v>0</v>
      </c>
      <c r="F71" s="73">
        <f>F72</f>
        <v>0</v>
      </c>
      <c r="G71" s="73">
        <f>G72</f>
        <v>0</v>
      </c>
    </row>
    <row r="72" spans="2:7" ht="15">
      <c r="B72" s="52"/>
      <c r="C72" s="27">
        <v>4831</v>
      </c>
      <c r="D72" s="28" t="s">
        <v>27</v>
      </c>
      <c r="E72" s="46"/>
      <c r="F72" s="29">
        <f>E72*1.04</f>
        <v>0</v>
      </c>
      <c r="G72" s="29">
        <f>F72*1.045</f>
        <v>0</v>
      </c>
    </row>
    <row r="73" spans="2:7" ht="15">
      <c r="B73" s="74">
        <v>15</v>
      </c>
      <c r="C73" s="75">
        <v>511</v>
      </c>
      <c r="D73" s="75" t="s">
        <v>13</v>
      </c>
      <c r="E73" s="73">
        <f>SUM(E74:E78)</f>
        <v>0</v>
      </c>
      <c r="F73" s="73">
        <f>SUM(F74:F78)</f>
        <v>0</v>
      </c>
      <c r="G73" s="73">
        <f>SUM(G74:G78)</f>
        <v>0</v>
      </c>
    </row>
    <row r="74" spans="2:7" ht="15">
      <c r="B74" s="53"/>
      <c r="C74" s="31">
        <v>5111</v>
      </c>
      <c r="D74" s="39" t="s">
        <v>66</v>
      </c>
      <c r="E74" s="48"/>
      <c r="F74" s="29">
        <f>E74*1.04</f>
        <v>0</v>
      </c>
      <c r="G74" s="29">
        <f>F74*1.045</f>
        <v>0</v>
      </c>
    </row>
    <row r="75" spans="2:7" ht="15">
      <c r="B75" s="53"/>
      <c r="C75" s="31">
        <v>5112</v>
      </c>
      <c r="D75" s="39" t="s">
        <v>65</v>
      </c>
      <c r="E75" s="48"/>
      <c r="F75" s="29">
        <f>E75*1.04</f>
        <v>0</v>
      </c>
      <c r="G75" s="29">
        <f>F75*1.045</f>
        <v>0</v>
      </c>
    </row>
    <row r="76" spans="2:7" ht="15">
      <c r="B76" s="53"/>
      <c r="C76" s="31">
        <v>5113</v>
      </c>
      <c r="D76" s="39" t="s">
        <v>63</v>
      </c>
      <c r="E76" s="48"/>
      <c r="F76" s="29">
        <f>E76*1.04</f>
        <v>0</v>
      </c>
      <c r="G76" s="29">
        <f>F76*1.045</f>
        <v>0</v>
      </c>
    </row>
    <row r="77" spans="2:7" ht="15">
      <c r="B77" s="53"/>
      <c r="C77" s="36">
        <v>5114</v>
      </c>
      <c r="D77" s="36" t="s">
        <v>64</v>
      </c>
      <c r="E77" s="86">
        <v>0</v>
      </c>
      <c r="F77" s="29">
        <f>E77*1.04</f>
        <v>0</v>
      </c>
      <c r="G77" s="29">
        <f>F77*1.045</f>
        <v>0</v>
      </c>
    </row>
    <row r="78" spans="2:7" ht="15">
      <c r="B78" s="53"/>
      <c r="C78" s="39"/>
      <c r="D78" s="39"/>
      <c r="E78" s="50"/>
      <c r="F78" s="29">
        <f>E78*1.04</f>
        <v>0</v>
      </c>
      <c r="G78" s="29">
        <f>F78*1.045</f>
        <v>0</v>
      </c>
    </row>
    <row r="79" spans="2:7" ht="15">
      <c r="B79" s="74">
        <v>16</v>
      </c>
      <c r="C79" s="75">
        <v>512</v>
      </c>
      <c r="D79" s="75" t="s">
        <v>14</v>
      </c>
      <c r="E79" s="73">
        <f>SUM(E80:E87)</f>
        <v>200000</v>
      </c>
      <c r="F79" s="73">
        <f>SUM(F80:F87)</f>
        <v>200000</v>
      </c>
      <c r="G79" s="73">
        <f>SUM(G80:G87)</f>
        <v>250000</v>
      </c>
    </row>
    <row r="80" spans="2:7" ht="15">
      <c r="B80" s="53"/>
      <c r="C80" s="31">
        <v>5121</v>
      </c>
      <c r="D80" s="39" t="s">
        <v>67</v>
      </c>
      <c r="E80" s="48"/>
      <c r="F80" s="29">
        <f>E80*1.04</f>
        <v>0</v>
      </c>
      <c r="G80" s="29">
        <f>F80*1.045</f>
        <v>0</v>
      </c>
    </row>
    <row r="81" spans="2:7" ht="15">
      <c r="B81" s="52"/>
      <c r="C81" s="27">
        <v>5122</v>
      </c>
      <c r="D81" s="28" t="s">
        <v>68</v>
      </c>
      <c r="E81" s="66">
        <v>100000</v>
      </c>
      <c r="F81" s="29">
        <v>100000</v>
      </c>
      <c r="G81" s="29">
        <v>100000</v>
      </c>
    </row>
    <row r="82" spans="2:7" ht="15">
      <c r="B82" s="52"/>
      <c r="C82" s="27">
        <v>5123</v>
      </c>
      <c r="D82" s="28" t="s">
        <v>69</v>
      </c>
      <c r="E82" s="66"/>
      <c r="F82" s="29">
        <f>E82*1.04</f>
        <v>0</v>
      </c>
      <c r="G82" s="29">
        <f>F82*1.045</f>
        <v>0</v>
      </c>
    </row>
    <row r="83" spans="2:7" ht="15">
      <c r="B83" s="52"/>
      <c r="C83" s="27">
        <v>5124</v>
      </c>
      <c r="D83" s="28" t="s">
        <v>70</v>
      </c>
      <c r="E83" s="66"/>
      <c r="F83" s="29">
        <f>E83*1.04</f>
        <v>0</v>
      </c>
      <c r="G83" s="29">
        <f>F83*1.045</f>
        <v>0</v>
      </c>
    </row>
    <row r="84" spans="2:7" ht="15">
      <c r="B84" s="52"/>
      <c r="C84" s="27">
        <v>5125</v>
      </c>
      <c r="D84" s="28" t="s">
        <v>71</v>
      </c>
      <c r="E84" s="66"/>
      <c r="F84" s="29">
        <f>E84*1.04</f>
        <v>0</v>
      </c>
      <c r="G84" s="29">
        <f>F84*1.045</f>
        <v>0</v>
      </c>
    </row>
    <row r="85" spans="2:7" ht="15">
      <c r="B85" s="52"/>
      <c r="C85" s="27">
        <v>5126</v>
      </c>
      <c r="D85" s="28" t="s">
        <v>72</v>
      </c>
      <c r="E85" s="66">
        <v>100000</v>
      </c>
      <c r="F85" s="29">
        <v>100000</v>
      </c>
      <c r="G85" s="29">
        <v>150000</v>
      </c>
    </row>
    <row r="86" spans="2:7" ht="15">
      <c r="B86" s="52"/>
      <c r="C86" s="27">
        <v>5128</v>
      </c>
      <c r="D86" s="28" t="s">
        <v>15</v>
      </c>
      <c r="E86" s="66"/>
      <c r="F86" s="29">
        <f>E86*1.04</f>
        <v>0</v>
      </c>
      <c r="G86" s="29">
        <f>F86*1.045</f>
        <v>0</v>
      </c>
    </row>
    <row r="87" spans="2:7" ht="30">
      <c r="B87" s="52"/>
      <c r="C87" s="27">
        <v>5129</v>
      </c>
      <c r="D87" s="41" t="s">
        <v>94</v>
      </c>
      <c r="E87" s="46"/>
      <c r="F87" s="29">
        <f>E87*1.04</f>
        <v>0</v>
      </c>
      <c r="G87" s="29">
        <f>F87*1.045</f>
        <v>0</v>
      </c>
    </row>
    <row r="88" spans="2:7" ht="15">
      <c r="B88" s="74">
        <v>17</v>
      </c>
      <c r="C88" s="75">
        <v>515</v>
      </c>
      <c r="D88" s="75" t="s">
        <v>16</v>
      </c>
      <c r="E88" s="73">
        <f>E89</f>
        <v>40000</v>
      </c>
      <c r="F88" s="73">
        <f>F89</f>
        <v>40000</v>
      </c>
      <c r="G88" s="73">
        <f>G89</f>
        <v>40000</v>
      </c>
    </row>
    <row r="89" spans="2:7" ht="15">
      <c r="B89" s="52"/>
      <c r="C89" s="27">
        <v>5151</v>
      </c>
      <c r="D89" s="28" t="s">
        <v>73</v>
      </c>
      <c r="E89" s="66">
        <v>40000</v>
      </c>
      <c r="F89" s="29">
        <v>40000</v>
      </c>
      <c r="G89" s="29">
        <v>40000</v>
      </c>
    </row>
    <row r="90" spans="2:7" ht="15.75" thickBot="1">
      <c r="B90" s="77"/>
      <c r="C90" s="78"/>
      <c r="D90" s="78" t="s">
        <v>22</v>
      </c>
      <c r="E90" s="85">
        <f>E14+E16+E20+E22+E26+E28+E30+E36+E41+E50+E54+E57+E67+E71+E73+E79+E88</f>
        <v>16000000</v>
      </c>
      <c r="F90" s="85">
        <f>F14+F16+F20+F22+F26+F28+F30+F36+F41+F50+F54+F57+F67+F71+F73+F79+F88</f>
        <v>16000000</v>
      </c>
      <c r="G90" s="85">
        <f>G14+G16+G20+G22+G26+G28+G30+G36+G41+G50+G54+G57+G67+G71+G73+G79+G88</f>
        <v>16700000</v>
      </c>
    </row>
    <row r="91" spans="2:7" ht="15">
      <c r="B91" s="10"/>
      <c r="C91" s="3"/>
      <c r="D91" s="3"/>
      <c r="E91" s="14"/>
      <c r="F91" s="3"/>
      <c r="G91" s="3"/>
    </row>
    <row r="92" spans="2:7" ht="15.75">
      <c r="B92" s="11"/>
      <c r="C92" s="5"/>
      <c r="D92" s="61" t="s">
        <v>97</v>
      </c>
      <c r="E92" s="62">
        <f>15600000-E90</f>
        <v>-400000</v>
      </c>
      <c r="F92" s="5"/>
      <c r="G92" s="64">
        <f>16000000*1.045</f>
        <v>16719999.999999998</v>
      </c>
    </row>
    <row r="93" spans="2:7" ht="12.75">
      <c r="B93" s="12"/>
      <c r="D93" s="9"/>
      <c r="E93" s="59"/>
      <c r="F93" s="9"/>
      <c r="G93" s="9"/>
    </row>
    <row r="94" spans="2:7" ht="12.75">
      <c r="B94" s="12"/>
      <c r="D94" s="9" t="s">
        <v>98</v>
      </c>
      <c r="E94" s="59">
        <f>14800000*1.053</f>
        <v>15584399.999999998</v>
      </c>
      <c r="F94" s="9"/>
      <c r="G94" s="9"/>
    </row>
    <row r="95" spans="2:7" ht="12.75">
      <c r="B95" s="12"/>
      <c r="D95" s="9"/>
      <c r="E95" s="20"/>
      <c r="F95" s="9"/>
      <c r="G95" s="9"/>
    </row>
    <row r="96" spans="2:7" ht="12.75">
      <c r="B96" s="12"/>
      <c r="D96" s="9"/>
      <c r="E96" s="59"/>
      <c r="F96" s="9"/>
      <c r="G96" s="9"/>
    </row>
    <row r="97" spans="2:7" ht="12.75">
      <c r="B97" s="12"/>
      <c r="D97" s="9" t="s">
        <v>96</v>
      </c>
      <c r="E97" s="59">
        <v>14800000</v>
      </c>
      <c r="F97" s="9"/>
      <c r="G97" s="9"/>
    </row>
    <row r="98" spans="2:7" ht="12.75">
      <c r="B98" s="12"/>
      <c r="D98" s="9"/>
      <c r="E98" s="59"/>
      <c r="F98" s="9"/>
      <c r="G98" s="9"/>
    </row>
    <row r="99" spans="2:7" ht="12.75">
      <c r="B99" s="12"/>
      <c r="D99" s="9"/>
      <c r="E99" s="59"/>
      <c r="F99" s="9"/>
      <c r="G99" s="9"/>
    </row>
    <row r="100" spans="2:7" ht="12.75">
      <c r="B100" s="12"/>
      <c r="D100" s="9"/>
      <c r="E100" s="59"/>
      <c r="F100" s="9"/>
      <c r="G100" s="9"/>
    </row>
  </sheetData>
  <sheetProtection/>
  <mergeCells count="13">
    <mergeCell ref="G11:G12"/>
    <mergeCell ref="C3:D3"/>
    <mergeCell ref="C4:D4"/>
    <mergeCell ref="C5:D5"/>
    <mergeCell ref="C6:D6"/>
    <mergeCell ref="C7:D7"/>
    <mergeCell ref="D9:G9"/>
    <mergeCell ref="C2:D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Opstinska uprava G.Milanovac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nbogdano</dc:creator>
  <cp:keywords/>
  <dc:description/>
  <cp:lastModifiedBy>Racunovodstvo</cp:lastModifiedBy>
  <cp:lastPrinted>2023-06-27T07:40:59Z</cp:lastPrinted>
  <dcterms:created xsi:type="dcterms:W3CDTF">2010-03-17T12:33:38Z</dcterms:created>
  <dcterms:modified xsi:type="dcterms:W3CDTF">2023-10-02T10:42:07Z</dcterms:modified>
  <cp:category/>
  <cp:version/>
  <cp:contentType/>
  <cp:contentStatus/>
</cp:coreProperties>
</file>